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8" activeTab="6"/>
  </bookViews>
  <sheets>
    <sheet name="Startovní listina" sheetId="1" r:id="rId1"/>
    <sheet name="měření" sheetId="2" r:id="rId2"/>
    <sheet name="kat M" sheetId="3" r:id="rId3"/>
    <sheet name="kat M35" sheetId="4" r:id="rId4"/>
    <sheet name="kat M45" sheetId="5" r:id="rId5"/>
    <sheet name="kat Ž" sheetId="6" r:id="rId6"/>
    <sheet name="celková výsledková listina" sheetId="7" r:id="rId7"/>
  </sheets>
  <definedNames/>
  <calcPr fullCalcOnLoad="1"/>
</workbook>
</file>

<file path=xl/sharedStrings.xml><?xml version="1.0" encoding="utf-8"?>
<sst xmlns="http://schemas.openxmlformats.org/spreadsheetml/2006/main" count="231" uniqueCount="115">
  <si>
    <t>Poznámka</t>
  </si>
  <si>
    <t>Startovní číslo</t>
  </si>
  <si>
    <t>Jméno</t>
  </si>
  <si>
    <t>Příjmení</t>
  </si>
  <si>
    <t>Rok narození</t>
  </si>
  <si>
    <t>Kategorie</t>
  </si>
  <si>
    <t>SDH/HZS</t>
  </si>
  <si>
    <t>Startovné</t>
  </si>
  <si>
    <t>Čas</t>
  </si>
  <si>
    <t>Pořadí kategorie</t>
  </si>
  <si>
    <t>Pořadí celkové</t>
  </si>
  <si>
    <t>Ondřej</t>
  </si>
  <si>
    <t>Fabián</t>
  </si>
  <si>
    <t>M35</t>
  </si>
  <si>
    <t>Petřvald</t>
  </si>
  <si>
    <t>M</t>
  </si>
  <si>
    <t>Přemysl</t>
  </si>
  <si>
    <t>Pařenica</t>
  </si>
  <si>
    <t>Trnávka</t>
  </si>
  <si>
    <t xml:space="preserve">Jan </t>
  </si>
  <si>
    <t>Sláma</t>
  </si>
  <si>
    <t>Příbor</t>
  </si>
  <si>
    <t>M45</t>
  </si>
  <si>
    <t>Láďa</t>
  </si>
  <si>
    <t>Rozehnal</t>
  </si>
  <si>
    <t>Vyšní Lhoty</t>
  </si>
  <si>
    <t>Potvrzení zákonného zástupce</t>
  </si>
  <si>
    <t>David</t>
  </si>
  <si>
    <t>Pašek</t>
  </si>
  <si>
    <t>Bohuslavice</t>
  </si>
  <si>
    <t>Michal</t>
  </si>
  <si>
    <t>Svoboda</t>
  </si>
  <si>
    <t>Kuneš</t>
  </si>
  <si>
    <t>Morav</t>
  </si>
  <si>
    <t>Ostrava-Heřmanice</t>
  </si>
  <si>
    <t>Stanislav</t>
  </si>
  <si>
    <t>Fabík</t>
  </si>
  <si>
    <t>Větřkovice</t>
  </si>
  <si>
    <t>Jan</t>
  </si>
  <si>
    <t>Šigut</t>
  </si>
  <si>
    <t>Metylovice</t>
  </si>
  <si>
    <t>Jirka</t>
  </si>
  <si>
    <t>Vitásek</t>
  </si>
  <si>
    <t>Jiří</t>
  </si>
  <si>
    <t>Pitel</t>
  </si>
  <si>
    <t>Petr</t>
  </si>
  <si>
    <t>Boček</t>
  </si>
  <si>
    <t>HZS Přívoz</t>
  </si>
  <si>
    <t>Jarda</t>
  </si>
  <si>
    <t>Obsadný</t>
  </si>
  <si>
    <t>Kateřinice</t>
  </si>
  <si>
    <t>Daniel</t>
  </si>
  <si>
    <t>Chromečka</t>
  </si>
  <si>
    <t>Radim</t>
  </si>
  <si>
    <t>Tomášek</t>
  </si>
  <si>
    <t>Adam</t>
  </si>
  <si>
    <t>Ryš</t>
  </si>
  <si>
    <t>Radek</t>
  </si>
  <si>
    <t>Váňa</t>
  </si>
  <si>
    <t>Lubina-Větřkovice</t>
  </si>
  <si>
    <t>Martin</t>
  </si>
  <si>
    <t>Turek</t>
  </si>
  <si>
    <t>Frenštát pod Radhoštěm</t>
  </si>
  <si>
    <t>Zdeněk</t>
  </si>
  <si>
    <t>Janoš</t>
  </si>
  <si>
    <t>Hať</t>
  </si>
  <si>
    <t>Řehulka</t>
  </si>
  <si>
    <t>Šmigura</t>
  </si>
  <si>
    <t>Lubina-Drnholec</t>
  </si>
  <si>
    <t>Jakub</t>
  </si>
  <si>
    <t>Žídek</t>
  </si>
  <si>
    <t>Horní Žukov</t>
  </si>
  <si>
    <t xml:space="preserve">Roman </t>
  </si>
  <si>
    <t>Nováček</t>
  </si>
  <si>
    <t>Kamenár</t>
  </si>
  <si>
    <t>Bobrovníky</t>
  </si>
  <si>
    <t>Tomáš</t>
  </si>
  <si>
    <t>Kotrc</t>
  </si>
  <si>
    <t>RFA Team</t>
  </si>
  <si>
    <t>Pačes</t>
  </si>
  <si>
    <t>Stará Bělá</t>
  </si>
  <si>
    <t>Mimo soutěž</t>
  </si>
  <si>
    <t>Antonín</t>
  </si>
  <si>
    <t>Stacha</t>
  </si>
  <si>
    <t>Lukáš</t>
  </si>
  <si>
    <t>Čani</t>
  </si>
  <si>
    <t xml:space="preserve">Dominik </t>
  </si>
  <si>
    <t>Berka</t>
  </si>
  <si>
    <t>Denisa</t>
  </si>
  <si>
    <t>Izvorská</t>
  </si>
  <si>
    <t>Ž</t>
  </si>
  <si>
    <t>Iva</t>
  </si>
  <si>
    <t>Minaříková</t>
  </si>
  <si>
    <t>Jančí</t>
  </si>
  <si>
    <t>Jana</t>
  </si>
  <si>
    <t>Kolibová</t>
  </si>
  <si>
    <t xml:space="preserve">Nikola </t>
  </si>
  <si>
    <t>Škultetyová</t>
  </si>
  <si>
    <t>Staré Město(FM)</t>
  </si>
  <si>
    <t>Beinhauerová</t>
  </si>
  <si>
    <t>Irena</t>
  </si>
  <si>
    <t>Lenka</t>
  </si>
  <si>
    <t>Malachtová</t>
  </si>
  <si>
    <t xml:space="preserve">Markéta </t>
  </si>
  <si>
    <t>Školotíková</t>
  </si>
  <si>
    <t>SDH Metylovice</t>
  </si>
  <si>
    <t>nedotažení figuríny</t>
  </si>
  <si>
    <t>ostatní</t>
  </si>
  <si>
    <t>celkový čas</t>
  </si>
  <si>
    <t>Dominik</t>
  </si>
  <si>
    <t>Pořadí katekorie</t>
  </si>
  <si>
    <t>Katekorie</t>
  </si>
  <si>
    <t>Ztráta na vítěze</t>
  </si>
  <si>
    <t>Ztráta na vítězku</t>
  </si>
  <si>
    <t>Katka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</si>
</sst>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mm:ss.00"/>
    <numFmt numFmtId="166" formatCode="[hh]:mm:ss"/>
    <numFmt numFmtId="167" formatCode="hh:mm:ss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 horizontal="center"/>
      <protection/>
    </xf>
    <xf numFmtId="0" fontId="2" fillId="0" borderId="10" xfId="36" applyFont="1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center" vertical="center"/>
      <protection/>
    </xf>
    <xf numFmtId="0" fontId="1" fillId="0" borderId="10" xfId="36" applyBorder="1" applyAlignment="1">
      <alignment horizontal="center"/>
      <protection/>
    </xf>
    <xf numFmtId="0" fontId="1" fillId="0" borderId="10" xfId="36" applyFont="1" applyBorder="1">
      <alignment/>
      <protection/>
    </xf>
    <xf numFmtId="2" fontId="1" fillId="0" borderId="10" xfId="36" applyNumberFormat="1" applyFont="1" applyBorder="1" applyAlignment="1">
      <alignment horizontal="center"/>
      <protection/>
    </xf>
    <xf numFmtId="164" fontId="1" fillId="0" borderId="10" xfId="36" applyNumberFormat="1" applyBorder="1">
      <alignment/>
      <protection/>
    </xf>
    <xf numFmtId="0" fontId="3" fillId="33" borderId="0" xfId="36" applyFont="1" applyFill="1" applyAlignment="1">
      <alignment wrapText="1"/>
      <protection/>
    </xf>
    <xf numFmtId="0" fontId="1" fillId="0" borderId="10" xfId="36" applyFont="1" applyBorder="1" applyAlignment="1">
      <alignment vertical="center"/>
      <protection/>
    </xf>
    <xf numFmtId="0" fontId="1" fillId="0" borderId="10" xfId="36" applyBorder="1" applyAlignment="1">
      <alignment horizontal="center" vertical="center"/>
      <protection/>
    </xf>
    <xf numFmtId="164" fontId="1" fillId="0" borderId="10" xfId="36" applyNumberFormat="1" applyBorder="1" applyAlignment="1">
      <alignment vertical="center"/>
      <protection/>
    </xf>
    <xf numFmtId="0" fontId="1" fillId="0" borderId="10" xfId="36" applyFont="1" applyFill="1" applyBorder="1">
      <alignment/>
      <protection/>
    </xf>
    <xf numFmtId="0" fontId="1" fillId="0" borderId="0" xfId="36" applyFill="1">
      <alignment/>
      <protection/>
    </xf>
    <xf numFmtId="0" fontId="1" fillId="0" borderId="10" xfId="36" applyFill="1" applyBorder="1" applyAlignment="1">
      <alignment horizontal="center"/>
      <protection/>
    </xf>
    <xf numFmtId="0" fontId="1" fillId="0" borderId="10" xfId="36" applyFont="1" applyFill="1" applyBorder="1" applyAlignment="1">
      <alignment vertical="center"/>
      <protection/>
    </xf>
    <xf numFmtId="0" fontId="1" fillId="0" borderId="10" xfId="36" applyFill="1" applyBorder="1" applyAlignment="1">
      <alignment horizontal="center" vertical="center"/>
      <protection/>
    </xf>
    <xf numFmtId="0" fontId="3" fillId="34" borderId="0" xfId="36" applyFont="1" applyFill="1">
      <alignment/>
      <protection/>
    </xf>
    <xf numFmtId="0" fontId="3" fillId="0" borderId="0" xfId="36" applyFont="1" applyFill="1">
      <alignment/>
      <protection/>
    </xf>
    <xf numFmtId="0" fontId="1" fillId="35" borderId="10" xfId="36" applyFont="1" applyFill="1" applyBorder="1">
      <alignment/>
      <protection/>
    </xf>
    <xf numFmtId="0" fontId="1" fillId="35" borderId="10" xfId="36" applyFill="1" applyBorder="1" applyAlignment="1">
      <alignment horizontal="center"/>
      <protection/>
    </xf>
    <xf numFmtId="164" fontId="1" fillId="35" borderId="10" xfId="36" applyNumberFormat="1" applyFill="1" applyBorder="1">
      <alignment/>
      <protection/>
    </xf>
    <xf numFmtId="0" fontId="1" fillId="0" borderId="0" xfId="36" applyFill="1" applyAlignment="1">
      <alignment horizontal="center"/>
      <protection/>
    </xf>
    <xf numFmtId="0" fontId="4" fillId="0" borderId="10" xfId="36" applyFont="1" applyBorder="1" applyAlignment="1">
      <alignment horizontal="center" vertical="center"/>
      <protection/>
    </xf>
    <xf numFmtId="0" fontId="5" fillId="0" borderId="0" xfId="36" applyFont="1" applyAlignment="1">
      <alignment horizontal="center" wrapText="1"/>
      <protection/>
    </xf>
    <xf numFmtId="0" fontId="5" fillId="0" borderId="0" xfId="36" applyFont="1">
      <alignment/>
      <protection/>
    </xf>
    <xf numFmtId="0" fontId="1" fillId="0" borderId="10" xfId="36" applyBorder="1" applyAlignment="1">
      <alignment horizontal="left"/>
      <protection/>
    </xf>
    <xf numFmtId="0" fontId="1" fillId="36" borderId="10" xfId="36" applyFill="1" applyBorder="1" applyAlignment="1">
      <alignment horizontal="center"/>
      <protection/>
    </xf>
    <xf numFmtId="165" fontId="1" fillId="0" borderId="10" xfId="36" applyNumberFormat="1" applyBorder="1">
      <alignment/>
      <protection/>
    </xf>
    <xf numFmtId="166" fontId="1" fillId="0" borderId="11" xfId="36" applyNumberFormat="1" applyBorder="1">
      <alignment/>
      <protection/>
    </xf>
    <xf numFmtId="165" fontId="1" fillId="0" borderId="11" xfId="36" applyNumberFormat="1" applyBorder="1">
      <alignment/>
      <protection/>
    </xf>
    <xf numFmtId="0" fontId="1" fillId="37" borderId="10" xfId="36" applyFill="1" applyBorder="1" applyAlignment="1">
      <alignment horizontal="center"/>
      <protection/>
    </xf>
    <xf numFmtId="165" fontId="1" fillId="0" borderId="0" xfId="36" applyNumberFormat="1" applyProtection="1">
      <alignment/>
      <protection locked="0"/>
    </xf>
    <xf numFmtId="0" fontId="1" fillId="38" borderId="10" xfId="36" applyFill="1" applyBorder="1" applyAlignment="1">
      <alignment horizontal="center"/>
      <protection/>
    </xf>
    <xf numFmtId="0" fontId="1" fillId="0" borderId="10" xfId="36" applyFill="1" applyBorder="1" applyAlignment="1">
      <alignment horizontal="left"/>
      <protection/>
    </xf>
    <xf numFmtId="0" fontId="1" fillId="0" borderId="0" xfId="36" applyBorder="1">
      <alignment/>
      <protection/>
    </xf>
    <xf numFmtId="0" fontId="1" fillId="0" borderId="0" xfId="36" applyAlignment="1">
      <alignment/>
      <protection/>
    </xf>
    <xf numFmtId="0" fontId="2" fillId="0" borderId="12" xfId="36" applyFont="1" applyBorder="1" applyAlignment="1">
      <alignment horizontal="center" vertical="center" wrapText="1"/>
      <protection/>
    </xf>
    <xf numFmtId="0" fontId="2" fillId="0" borderId="12" xfId="36" applyFont="1" applyBorder="1" applyAlignment="1">
      <alignment horizontal="center" vertical="center"/>
      <protection/>
    </xf>
    <xf numFmtId="0" fontId="2" fillId="0" borderId="10" xfId="36" applyFont="1" applyFill="1" applyBorder="1" applyAlignment="1">
      <alignment horizontal="center" vertical="center"/>
      <protection/>
    </xf>
    <xf numFmtId="0" fontId="1" fillId="0" borderId="12" xfId="36" applyBorder="1" applyAlignment="1">
      <alignment horizontal="center"/>
      <protection/>
    </xf>
    <xf numFmtId="165" fontId="1" fillId="0" borderId="10" xfId="36" applyNumberFormat="1" applyBorder="1" applyAlignment="1">
      <alignment horizontal="center"/>
      <protection/>
    </xf>
    <xf numFmtId="165" fontId="1" fillId="0" borderId="12" xfId="36" applyNumberFormat="1" applyBorder="1">
      <alignment/>
      <protection/>
    </xf>
    <xf numFmtId="167" fontId="1" fillId="0" borderId="10" xfId="36" applyNumberFormat="1" applyBorder="1" applyAlignment="1">
      <alignment horizontal="center"/>
      <protection/>
    </xf>
    <xf numFmtId="165" fontId="1" fillId="0" borderId="12" xfId="36" applyNumberFormat="1" applyBorder="1" applyAlignment="1">
      <alignment vertic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12" xfId="36" applyBorder="1">
      <alignment/>
      <protection/>
    </xf>
    <xf numFmtId="0" fontId="1" fillId="0" borderId="12" xfId="36" applyBorder="1" applyAlignment="1">
      <alignment vertical="center"/>
      <protection/>
    </xf>
    <xf numFmtId="0" fontId="1" fillId="0" borderId="13" xfId="36" applyBorder="1">
      <alignment/>
      <protection/>
    </xf>
    <xf numFmtId="0" fontId="1" fillId="0" borderId="13" xfId="36" applyBorder="1" applyAlignment="1">
      <alignment horizontal="center"/>
      <protection/>
    </xf>
    <xf numFmtId="0" fontId="1" fillId="0" borderId="13" xfId="36" applyBorder="1" applyAlignment="1">
      <alignment horizontal="left"/>
      <protection/>
    </xf>
    <xf numFmtId="164" fontId="1" fillId="0" borderId="13" xfId="36" applyNumberFormat="1" applyBorder="1" applyAlignment="1">
      <alignment horizontal="center"/>
      <protection/>
    </xf>
    <xf numFmtId="164" fontId="1" fillId="0" borderId="0" xfId="36" applyNumberFormat="1" applyBorder="1">
      <alignment/>
      <protection/>
    </xf>
    <xf numFmtId="0" fontId="1" fillId="0" borderId="0" xfId="36" applyBorder="1" applyAlignment="1">
      <alignment horizontal="left"/>
      <protection/>
    </xf>
    <xf numFmtId="164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 vertical="center"/>
      <protection/>
    </xf>
    <xf numFmtId="164" fontId="1" fillId="0" borderId="0" xfId="36" applyNumberFormat="1" applyBorder="1" applyAlignment="1">
      <alignment vertical="center"/>
      <protection/>
    </xf>
    <xf numFmtId="165" fontId="1" fillId="0" borderId="10" xfId="36" applyNumberFormat="1" applyFill="1" applyBorder="1" applyAlignment="1">
      <alignment horizontal="center"/>
      <protection/>
    </xf>
    <xf numFmtId="167" fontId="1" fillId="0" borderId="10" xfId="36" applyNumberFormat="1" applyFill="1" applyBorder="1" applyAlignment="1">
      <alignment horizontal="center"/>
      <protection/>
    </xf>
    <xf numFmtId="164" fontId="1" fillId="0" borderId="13" xfId="36" applyNumberFormat="1" applyBorder="1">
      <alignment/>
      <protection/>
    </xf>
    <xf numFmtId="0" fontId="1" fillId="0" borderId="12" xfId="36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zoomScalePageLayoutView="0" workbookViewId="0" topLeftCell="A1">
      <selection activeCell="P7" sqref="P7"/>
    </sheetView>
  </sheetViews>
  <sheetFormatPr defaultColWidth="8.7109375" defaultRowHeight="12.75"/>
  <cols>
    <col min="1" max="1" width="18.7109375" style="1" customWidth="1"/>
    <col min="2" max="2" width="11.7109375" style="2" customWidth="1"/>
    <col min="3" max="3" width="14.140625" style="1" customWidth="1"/>
    <col min="4" max="4" width="15.140625" style="1" customWidth="1"/>
    <col min="5" max="5" width="12.8515625" style="2" customWidth="1"/>
    <col min="6" max="6" width="12.57421875" style="2" customWidth="1"/>
    <col min="7" max="7" width="22.140625" style="2" customWidth="1"/>
    <col min="8" max="14" width="0" style="1" hidden="1" customWidth="1"/>
    <col min="15" max="15" width="14.28125" style="1" customWidth="1"/>
    <col min="16" max="16" width="17.8515625" style="1" customWidth="1"/>
    <col min="17" max="16384" width="8.7109375" style="1" customWidth="1"/>
  </cols>
  <sheetData>
    <row r="1" spans="1:10" ht="56.25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8</v>
      </c>
      <c r="I1" s="3" t="s">
        <v>9</v>
      </c>
      <c r="J1" s="3" t="s">
        <v>10</v>
      </c>
    </row>
    <row r="3" spans="2:14" ht="15">
      <c r="B3" s="5">
        <v>1</v>
      </c>
      <c r="C3" s="6" t="s">
        <v>11</v>
      </c>
      <c r="D3" s="6" t="s">
        <v>12</v>
      </c>
      <c r="E3" s="5">
        <v>1979</v>
      </c>
      <c r="F3" s="7" t="s">
        <v>13</v>
      </c>
      <c r="G3" s="6" t="s">
        <v>14</v>
      </c>
      <c r="H3" s="8"/>
      <c r="I3" s="6"/>
      <c r="J3" s="6"/>
      <c r="L3" s="1">
        <v>2014</v>
      </c>
      <c r="M3" s="1">
        <v>1980</v>
      </c>
      <c r="N3" s="1" t="s">
        <v>15</v>
      </c>
    </row>
    <row r="4" spans="2:14" ht="15">
      <c r="B4" s="5">
        <f aca="true" t="shared" si="0" ref="B4:B10">+B3+1</f>
        <v>2</v>
      </c>
      <c r="C4" s="6" t="s">
        <v>16</v>
      </c>
      <c r="D4" s="6" t="s">
        <v>17</v>
      </c>
      <c r="E4" s="5">
        <v>1989</v>
      </c>
      <c r="F4" s="5" t="s">
        <v>15</v>
      </c>
      <c r="G4" s="6" t="s">
        <v>18</v>
      </c>
      <c r="H4" s="8"/>
      <c r="I4" s="6"/>
      <c r="J4" s="6"/>
      <c r="L4" s="1">
        <v>1979</v>
      </c>
      <c r="M4" s="1">
        <v>1970</v>
      </c>
      <c r="N4" s="1" t="s">
        <v>13</v>
      </c>
    </row>
    <row r="5" spans="2:14" ht="15">
      <c r="B5" s="5">
        <f t="shared" si="0"/>
        <v>3</v>
      </c>
      <c r="C5" s="6" t="s">
        <v>19</v>
      </c>
      <c r="D5" s="6" t="s">
        <v>20</v>
      </c>
      <c r="E5" s="5">
        <v>1985</v>
      </c>
      <c r="F5" s="5" t="s">
        <v>15</v>
      </c>
      <c r="G5" s="6" t="s">
        <v>21</v>
      </c>
      <c r="H5" s="8"/>
      <c r="I5" s="6"/>
      <c r="J5" s="6"/>
      <c r="L5" s="1">
        <v>1971</v>
      </c>
      <c r="M5" s="1">
        <v>1935</v>
      </c>
      <c r="N5" s="1" t="s">
        <v>22</v>
      </c>
    </row>
    <row r="6" spans="2:10" ht="15">
      <c r="B6" s="5">
        <f t="shared" si="0"/>
        <v>4</v>
      </c>
      <c r="C6" s="6" t="s">
        <v>23</v>
      </c>
      <c r="D6" s="6" t="s">
        <v>24</v>
      </c>
      <c r="E6" s="5">
        <v>1996</v>
      </c>
      <c r="F6" s="5" t="s">
        <v>15</v>
      </c>
      <c r="G6" s="6" t="s">
        <v>25</v>
      </c>
      <c r="H6" s="8"/>
      <c r="I6" s="6"/>
      <c r="J6" s="6"/>
    </row>
    <row r="7" spans="1:10" ht="23.25">
      <c r="A7" s="9" t="s">
        <v>26</v>
      </c>
      <c r="B7" s="5">
        <f t="shared" si="0"/>
        <v>5</v>
      </c>
      <c r="C7" s="10" t="s">
        <v>27</v>
      </c>
      <c r="D7" s="10" t="s">
        <v>28</v>
      </c>
      <c r="E7" s="11">
        <v>1997</v>
      </c>
      <c r="F7" s="11" t="s">
        <v>15</v>
      </c>
      <c r="G7" s="10" t="s">
        <v>29</v>
      </c>
      <c r="H7" s="12"/>
      <c r="I7" s="10"/>
      <c r="J7" s="10"/>
    </row>
    <row r="8" spans="2:10" ht="15">
      <c r="B8" s="5">
        <f t="shared" si="0"/>
        <v>6</v>
      </c>
      <c r="C8" s="6" t="s">
        <v>30</v>
      </c>
      <c r="D8" s="6" t="s">
        <v>31</v>
      </c>
      <c r="E8" s="5"/>
      <c r="F8" s="5" t="s">
        <v>15</v>
      </c>
      <c r="G8" s="6" t="s">
        <v>14</v>
      </c>
      <c r="H8" s="8"/>
      <c r="I8" s="6"/>
      <c r="J8" s="6"/>
    </row>
    <row r="9" spans="2:10" ht="15">
      <c r="B9" s="5">
        <f t="shared" si="0"/>
        <v>7</v>
      </c>
      <c r="C9" s="6" t="s">
        <v>27</v>
      </c>
      <c r="D9" s="6" t="s">
        <v>32</v>
      </c>
      <c r="E9" s="5">
        <v>1995</v>
      </c>
      <c r="F9" s="5" t="s">
        <v>15</v>
      </c>
      <c r="G9" s="6" t="s">
        <v>25</v>
      </c>
      <c r="H9" s="8"/>
      <c r="I9" s="6"/>
      <c r="J9" s="6"/>
    </row>
    <row r="10" spans="2:10" ht="15">
      <c r="B10" s="5">
        <f t="shared" si="0"/>
        <v>8</v>
      </c>
      <c r="C10" s="6" t="s">
        <v>30</v>
      </c>
      <c r="D10" s="6" t="s">
        <v>33</v>
      </c>
      <c r="E10" s="5">
        <v>1995</v>
      </c>
      <c r="F10" s="5" t="s">
        <v>15</v>
      </c>
      <c r="G10" s="6" t="s">
        <v>34</v>
      </c>
      <c r="H10" s="8"/>
      <c r="I10" s="6"/>
      <c r="J10" s="6"/>
    </row>
    <row r="11" spans="2:10" ht="15">
      <c r="B11" s="5">
        <v>10</v>
      </c>
      <c r="C11" s="6" t="s">
        <v>35</v>
      </c>
      <c r="D11" s="13" t="s">
        <v>36</v>
      </c>
      <c r="E11" s="5">
        <v>1980</v>
      </c>
      <c r="F11" s="5" t="s">
        <v>13</v>
      </c>
      <c r="G11" s="6" t="s">
        <v>37</v>
      </c>
      <c r="H11" s="8"/>
      <c r="I11" s="6"/>
      <c r="J11" s="6"/>
    </row>
    <row r="12" spans="2:10" ht="15">
      <c r="B12" s="5">
        <f aca="true" t="shared" si="1" ref="B12:B21">+B11+1</f>
        <v>11</v>
      </c>
      <c r="C12" s="6" t="s">
        <v>38</v>
      </c>
      <c r="D12" s="13" t="s">
        <v>39</v>
      </c>
      <c r="E12" s="5">
        <v>1988</v>
      </c>
      <c r="F12" s="5" t="s">
        <v>15</v>
      </c>
      <c r="G12" s="6" t="s">
        <v>40</v>
      </c>
      <c r="H12" s="8"/>
      <c r="I12" s="6"/>
      <c r="J12" s="6"/>
    </row>
    <row r="13" spans="2:10" ht="15">
      <c r="B13" s="5">
        <f t="shared" si="1"/>
        <v>12</v>
      </c>
      <c r="C13" s="6" t="s">
        <v>41</v>
      </c>
      <c r="D13" s="6" t="s">
        <v>42</v>
      </c>
      <c r="E13" s="5">
        <v>1995</v>
      </c>
      <c r="F13" s="5" t="s">
        <v>15</v>
      </c>
      <c r="G13" s="6" t="s">
        <v>29</v>
      </c>
      <c r="H13" s="8"/>
      <c r="I13" s="6"/>
      <c r="J13" s="6"/>
    </row>
    <row r="14" spans="2:10" ht="15">
      <c r="B14" s="5">
        <f t="shared" si="1"/>
        <v>13</v>
      </c>
      <c r="C14" s="6" t="s">
        <v>43</v>
      </c>
      <c r="D14" s="6" t="s">
        <v>44</v>
      </c>
      <c r="E14" s="5">
        <v>1996</v>
      </c>
      <c r="F14" s="5" t="s">
        <v>15</v>
      </c>
      <c r="G14" s="6" t="s">
        <v>21</v>
      </c>
      <c r="H14" s="8"/>
      <c r="I14" s="6"/>
      <c r="J14" s="6"/>
    </row>
    <row r="15" spans="2:10" ht="15">
      <c r="B15" s="5">
        <f t="shared" si="1"/>
        <v>14</v>
      </c>
      <c r="C15" s="6" t="s">
        <v>45</v>
      </c>
      <c r="D15" s="6" t="s">
        <v>46</v>
      </c>
      <c r="E15" s="5">
        <v>1985</v>
      </c>
      <c r="F15" s="5" t="s">
        <v>15</v>
      </c>
      <c r="G15" s="6" t="s">
        <v>47</v>
      </c>
      <c r="H15" s="8"/>
      <c r="I15" s="6"/>
      <c r="J15" s="6"/>
    </row>
    <row r="16" spans="2:13" ht="15">
      <c r="B16" s="5">
        <f t="shared" si="1"/>
        <v>15</v>
      </c>
      <c r="C16" s="6"/>
      <c r="D16" s="6"/>
      <c r="E16" s="5"/>
      <c r="F16" s="5"/>
      <c r="G16" s="6"/>
      <c r="H16" s="8"/>
      <c r="I16" s="6"/>
      <c r="J16" s="6"/>
      <c r="L16" s="2"/>
      <c r="M16" s="2"/>
    </row>
    <row r="17" spans="2:10" ht="15">
      <c r="B17" s="5">
        <f t="shared" si="1"/>
        <v>16</v>
      </c>
      <c r="C17" s="6" t="s">
        <v>48</v>
      </c>
      <c r="D17" s="6" t="s">
        <v>49</v>
      </c>
      <c r="E17" s="5">
        <v>1966</v>
      </c>
      <c r="F17" s="5" t="s">
        <v>22</v>
      </c>
      <c r="G17" s="6" t="s">
        <v>50</v>
      </c>
      <c r="H17" s="8"/>
      <c r="I17" s="6"/>
      <c r="J17" s="6"/>
    </row>
    <row r="18" spans="2:10" ht="15">
      <c r="B18" s="5">
        <f t="shared" si="1"/>
        <v>17</v>
      </c>
      <c r="C18" s="6" t="s">
        <v>51</v>
      </c>
      <c r="D18" s="6" t="s">
        <v>52</v>
      </c>
      <c r="E18" s="5">
        <v>1995</v>
      </c>
      <c r="F18" s="5" t="s">
        <v>15</v>
      </c>
      <c r="G18" s="6" t="s">
        <v>21</v>
      </c>
      <c r="H18" s="8"/>
      <c r="I18" s="6"/>
      <c r="J18" s="6"/>
    </row>
    <row r="19" spans="1:10" ht="23.25">
      <c r="A19" s="9" t="s">
        <v>26</v>
      </c>
      <c r="B19" s="5">
        <f t="shared" si="1"/>
        <v>18</v>
      </c>
      <c r="C19" s="10"/>
      <c r="D19" s="10"/>
      <c r="E19" s="11"/>
      <c r="F19" s="11"/>
      <c r="G19" s="10"/>
      <c r="H19" s="12"/>
      <c r="I19" s="10"/>
      <c r="J19" s="10"/>
    </row>
    <row r="20" spans="1:10" ht="15">
      <c r="A20" s="14"/>
      <c r="B20" s="5">
        <f t="shared" si="1"/>
        <v>19</v>
      </c>
      <c r="C20" s="6" t="s">
        <v>53</v>
      </c>
      <c r="D20" s="13" t="s">
        <v>54</v>
      </c>
      <c r="E20" s="5">
        <v>1979</v>
      </c>
      <c r="F20" s="5" t="s">
        <v>13</v>
      </c>
      <c r="G20" s="6" t="s">
        <v>40</v>
      </c>
      <c r="H20" s="8"/>
      <c r="I20" s="6"/>
      <c r="J20" s="6"/>
    </row>
    <row r="21" spans="2:10" ht="15">
      <c r="B21" s="5">
        <f t="shared" si="1"/>
        <v>20</v>
      </c>
      <c r="C21" s="6" t="s">
        <v>55</v>
      </c>
      <c r="D21" s="6" t="s">
        <v>56</v>
      </c>
      <c r="E21" s="5">
        <v>1964</v>
      </c>
      <c r="F21" s="5" t="s">
        <v>22</v>
      </c>
      <c r="G21" s="6" t="s">
        <v>29</v>
      </c>
      <c r="H21" s="8"/>
      <c r="I21" s="6"/>
      <c r="J21" s="6"/>
    </row>
    <row r="22" spans="2:10" ht="15">
      <c r="B22" s="5">
        <v>22</v>
      </c>
      <c r="C22" s="6" t="s">
        <v>57</v>
      </c>
      <c r="D22" s="6" t="s">
        <v>58</v>
      </c>
      <c r="E22" s="5">
        <v>1992</v>
      </c>
      <c r="F22" s="5" t="s">
        <v>15</v>
      </c>
      <c r="G22" s="6" t="s">
        <v>59</v>
      </c>
      <c r="H22" s="8"/>
      <c r="I22" s="6"/>
      <c r="J22" s="6"/>
    </row>
    <row r="23" spans="2:10" ht="15">
      <c r="B23" s="5">
        <f>+B22+1</f>
        <v>23</v>
      </c>
      <c r="C23" s="6" t="s">
        <v>60</v>
      </c>
      <c r="D23" s="6" t="s">
        <v>61</v>
      </c>
      <c r="E23" s="5">
        <v>1981</v>
      </c>
      <c r="F23" s="5" t="s">
        <v>15</v>
      </c>
      <c r="G23" s="6" t="s">
        <v>62</v>
      </c>
      <c r="H23" s="8"/>
      <c r="I23" s="6"/>
      <c r="J23" s="6"/>
    </row>
    <row r="24" spans="2:19" ht="15">
      <c r="B24" s="5">
        <f>+B23+1</f>
        <v>24</v>
      </c>
      <c r="C24" s="6" t="s">
        <v>63</v>
      </c>
      <c r="D24" s="6" t="s">
        <v>64</v>
      </c>
      <c r="E24" s="5">
        <v>1985</v>
      </c>
      <c r="F24" s="5" t="s">
        <v>15</v>
      </c>
      <c r="G24" s="6" t="s">
        <v>65</v>
      </c>
      <c r="H24" s="8"/>
      <c r="I24" s="6"/>
      <c r="J24" s="6"/>
      <c r="O24" s="14"/>
      <c r="P24" s="14"/>
      <c r="Q24" s="14"/>
      <c r="R24" s="14"/>
      <c r="S24" s="14"/>
    </row>
    <row r="25" spans="2:10" ht="15">
      <c r="B25" s="5">
        <v>26</v>
      </c>
      <c r="C25" s="6"/>
      <c r="D25" s="6"/>
      <c r="E25" s="5"/>
      <c r="F25" s="5"/>
      <c r="G25" s="6"/>
      <c r="H25" s="8"/>
      <c r="I25" s="6"/>
      <c r="J25" s="6"/>
    </row>
    <row r="26" spans="2:10" ht="15">
      <c r="B26" s="5">
        <f aca="true" t="shared" si="2" ref="B26:B41">+B25+1</f>
        <v>27</v>
      </c>
      <c r="C26" s="6" t="s">
        <v>27</v>
      </c>
      <c r="D26" s="6" t="s">
        <v>66</v>
      </c>
      <c r="E26" s="5">
        <v>1986</v>
      </c>
      <c r="F26" s="5" t="s">
        <v>15</v>
      </c>
      <c r="G26" s="6" t="s">
        <v>47</v>
      </c>
      <c r="H26" s="8"/>
      <c r="I26" s="6"/>
      <c r="J26" s="6"/>
    </row>
    <row r="27" spans="2:10" ht="15">
      <c r="B27" s="5">
        <f t="shared" si="2"/>
        <v>28</v>
      </c>
      <c r="C27" s="6" t="s">
        <v>57</v>
      </c>
      <c r="D27" s="6" t="s">
        <v>67</v>
      </c>
      <c r="E27" s="5">
        <v>1991</v>
      </c>
      <c r="F27" s="5" t="s">
        <v>15</v>
      </c>
      <c r="G27" s="6" t="s">
        <v>68</v>
      </c>
      <c r="H27" s="8"/>
      <c r="I27" s="6"/>
      <c r="J27" s="6"/>
    </row>
    <row r="28" spans="2:10" ht="15">
      <c r="B28" s="5">
        <f t="shared" si="2"/>
        <v>29</v>
      </c>
      <c r="C28" s="6" t="s">
        <v>69</v>
      </c>
      <c r="D28" s="6" t="s">
        <v>70</v>
      </c>
      <c r="E28" s="5">
        <v>1992</v>
      </c>
      <c r="F28" s="5" t="s">
        <v>15</v>
      </c>
      <c r="G28" s="6" t="s">
        <v>71</v>
      </c>
      <c r="H28" s="8"/>
      <c r="I28" s="6"/>
      <c r="J28" s="6"/>
    </row>
    <row r="29" spans="2:10" ht="15">
      <c r="B29" s="5">
        <f t="shared" si="2"/>
        <v>30</v>
      </c>
      <c r="C29" s="6"/>
      <c r="D29" s="6"/>
      <c r="E29" s="5"/>
      <c r="F29" s="5"/>
      <c r="G29" s="6"/>
      <c r="H29" s="8"/>
      <c r="I29" s="6"/>
      <c r="J29" s="6"/>
    </row>
    <row r="30" spans="2:10" ht="15">
      <c r="B30" s="5">
        <f t="shared" si="2"/>
        <v>31</v>
      </c>
      <c r="C30" s="6" t="s">
        <v>72</v>
      </c>
      <c r="D30" s="6" t="s">
        <v>73</v>
      </c>
      <c r="E30" s="5"/>
      <c r="F30" s="5" t="s">
        <v>15</v>
      </c>
      <c r="G30" s="6" t="s">
        <v>14</v>
      </c>
      <c r="H30" s="8"/>
      <c r="I30" s="6"/>
      <c r="J30" s="6"/>
    </row>
    <row r="31" spans="2:10" ht="15">
      <c r="B31" s="5">
        <f t="shared" si="2"/>
        <v>32</v>
      </c>
      <c r="C31" s="13"/>
      <c r="D31" s="13"/>
      <c r="E31" s="15"/>
      <c r="F31" s="5"/>
      <c r="G31" s="13"/>
      <c r="H31" s="8"/>
      <c r="I31" s="6"/>
      <c r="J31" s="6"/>
    </row>
    <row r="32" spans="1:10" ht="23.25">
      <c r="A32" s="9" t="s">
        <v>26</v>
      </c>
      <c r="B32" s="5">
        <f t="shared" si="2"/>
        <v>33</v>
      </c>
      <c r="C32" s="16" t="s">
        <v>69</v>
      </c>
      <c r="D32" s="16" t="s">
        <v>74</v>
      </c>
      <c r="E32" s="17">
        <v>1997</v>
      </c>
      <c r="F32" s="11" t="s">
        <v>15</v>
      </c>
      <c r="G32" s="16" t="s">
        <v>75</v>
      </c>
      <c r="H32" s="12"/>
      <c r="I32" s="10"/>
      <c r="J32" s="10"/>
    </row>
    <row r="33" spans="2:20" ht="15">
      <c r="B33" s="5">
        <f t="shared" si="2"/>
        <v>34</v>
      </c>
      <c r="C33" s="13" t="s">
        <v>76</v>
      </c>
      <c r="D33" s="13" t="s">
        <v>77</v>
      </c>
      <c r="E33" s="15">
        <v>1990</v>
      </c>
      <c r="F33" s="5" t="s">
        <v>15</v>
      </c>
      <c r="G33" s="13" t="s">
        <v>78</v>
      </c>
      <c r="H33" s="8"/>
      <c r="I33" s="6"/>
      <c r="J33" s="6"/>
      <c r="O33" s="14"/>
      <c r="P33" s="14"/>
      <c r="Q33" s="14"/>
      <c r="R33" s="14"/>
      <c r="S33" s="14"/>
      <c r="T33" s="14"/>
    </row>
    <row r="34" spans="2:20" ht="15">
      <c r="B34" s="5">
        <f t="shared" si="2"/>
        <v>35</v>
      </c>
      <c r="C34" s="13" t="s">
        <v>45</v>
      </c>
      <c r="D34" s="13" t="s">
        <v>79</v>
      </c>
      <c r="E34" s="15">
        <v>1986</v>
      </c>
      <c r="F34" s="5" t="s">
        <v>15</v>
      </c>
      <c r="G34" s="13" t="s">
        <v>80</v>
      </c>
      <c r="H34" s="8"/>
      <c r="I34" s="6"/>
      <c r="J34" s="6"/>
      <c r="O34" s="14"/>
      <c r="P34" s="14"/>
      <c r="Q34" s="14"/>
      <c r="R34" s="14"/>
      <c r="S34" s="14"/>
      <c r="T34" s="14"/>
    </row>
    <row r="35" spans="1:20" ht="15">
      <c r="A35" s="18" t="s">
        <v>81</v>
      </c>
      <c r="B35" s="5">
        <f t="shared" si="2"/>
        <v>36</v>
      </c>
      <c r="C35" s="13" t="s">
        <v>82</v>
      </c>
      <c r="D35" s="13" t="s">
        <v>83</v>
      </c>
      <c r="E35" s="15">
        <v>1981</v>
      </c>
      <c r="F35" s="5" t="s">
        <v>15</v>
      </c>
      <c r="G35" s="13" t="s">
        <v>14</v>
      </c>
      <c r="H35" s="8"/>
      <c r="I35" s="6"/>
      <c r="J35" s="6"/>
      <c r="O35" s="14"/>
      <c r="P35" s="14"/>
      <c r="Q35" s="14"/>
      <c r="R35" s="14"/>
      <c r="S35" s="14"/>
      <c r="T35" s="14"/>
    </row>
    <row r="36" spans="1:20" ht="15">
      <c r="A36" s="19"/>
      <c r="B36" s="5">
        <f t="shared" si="2"/>
        <v>37</v>
      </c>
      <c r="C36" s="13" t="s">
        <v>84</v>
      </c>
      <c r="D36" s="13" t="s">
        <v>85</v>
      </c>
      <c r="E36" s="15">
        <v>1974</v>
      </c>
      <c r="F36" s="5" t="s">
        <v>13</v>
      </c>
      <c r="G36" s="13" t="s">
        <v>14</v>
      </c>
      <c r="H36" s="8"/>
      <c r="I36" s="6"/>
      <c r="J36" s="6"/>
      <c r="O36" s="14"/>
      <c r="P36" s="14"/>
      <c r="Q36" s="14"/>
      <c r="R36" s="14"/>
      <c r="S36" s="14"/>
      <c r="T36" s="14"/>
    </row>
    <row r="37" spans="1:20" ht="15">
      <c r="A37" s="19"/>
      <c r="B37" s="5">
        <f t="shared" si="2"/>
        <v>38</v>
      </c>
      <c r="C37" s="13" t="s">
        <v>86</v>
      </c>
      <c r="D37" s="13" t="s">
        <v>87</v>
      </c>
      <c r="E37" s="15"/>
      <c r="F37" s="5" t="s">
        <v>15</v>
      </c>
      <c r="G37" s="13" t="s">
        <v>14</v>
      </c>
      <c r="H37" s="8"/>
      <c r="I37" s="6"/>
      <c r="J37" s="6"/>
      <c r="O37" s="14"/>
      <c r="P37" s="14"/>
      <c r="Q37" s="14"/>
      <c r="R37" s="14"/>
      <c r="S37" s="14"/>
      <c r="T37" s="14"/>
    </row>
    <row r="38" spans="1:20" ht="15">
      <c r="A38" s="14"/>
      <c r="B38" s="5">
        <f t="shared" si="2"/>
        <v>39</v>
      </c>
      <c r="C38" s="20" t="s">
        <v>88</v>
      </c>
      <c r="D38" s="20" t="s">
        <v>89</v>
      </c>
      <c r="E38" s="21">
        <v>1986</v>
      </c>
      <c r="F38" s="21" t="s">
        <v>90</v>
      </c>
      <c r="G38" s="20" t="s">
        <v>40</v>
      </c>
      <c r="H38" s="22"/>
      <c r="I38" s="20"/>
      <c r="J38" s="20"/>
      <c r="O38" s="14"/>
      <c r="P38" s="14"/>
      <c r="Q38" s="14"/>
      <c r="R38" s="14"/>
      <c r="S38" s="14"/>
      <c r="T38" s="14"/>
    </row>
    <row r="39" spans="2:20" ht="15">
      <c r="B39" s="5">
        <f t="shared" si="2"/>
        <v>40</v>
      </c>
      <c r="C39" s="20" t="s">
        <v>91</v>
      </c>
      <c r="D39" s="20" t="s">
        <v>92</v>
      </c>
      <c r="E39" s="21">
        <v>1991</v>
      </c>
      <c r="F39" s="21" t="s">
        <v>90</v>
      </c>
      <c r="G39" s="20" t="s">
        <v>93</v>
      </c>
      <c r="H39" s="22"/>
      <c r="I39" s="20"/>
      <c r="J39" s="20"/>
      <c r="O39" s="14"/>
      <c r="P39" s="14"/>
      <c r="Q39" s="14"/>
      <c r="R39" s="14"/>
      <c r="S39" s="14"/>
      <c r="T39" s="14"/>
    </row>
    <row r="40" spans="2:20" ht="15">
      <c r="B40" s="5">
        <f t="shared" si="2"/>
        <v>41</v>
      </c>
      <c r="C40" s="20" t="s">
        <v>94</v>
      </c>
      <c r="D40" s="20" t="s">
        <v>95</v>
      </c>
      <c r="E40" s="21">
        <v>1984</v>
      </c>
      <c r="F40" s="21" t="s">
        <v>90</v>
      </c>
      <c r="G40" s="20" t="s">
        <v>40</v>
      </c>
      <c r="H40" s="22"/>
      <c r="I40" s="20"/>
      <c r="J40" s="20"/>
      <c r="O40" s="14"/>
      <c r="P40" s="14"/>
      <c r="Q40" s="14"/>
      <c r="R40" s="14"/>
      <c r="S40" s="14"/>
      <c r="T40" s="14"/>
    </row>
    <row r="41" spans="2:20" ht="15">
      <c r="B41" s="5">
        <f t="shared" si="2"/>
        <v>42</v>
      </c>
      <c r="C41" s="20" t="s">
        <v>96</v>
      </c>
      <c r="D41" s="20" t="s">
        <v>97</v>
      </c>
      <c r="E41" s="21">
        <v>1996</v>
      </c>
      <c r="F41" s="21" t="s">
        <v>90</v>
      </c>
      <c r="G41" s="20" t="s">
        <v>98</v>
      </c>
      <c r="H41" s="22"/>
      <c r="I41" s="20"/>
      <c r="J41" s="20"/>
      <c r="O41" s="14"/>
      <c r="P41" s="14"/>
      <c r="Q41" s="14"/>
      <c r="R41" s="14"/>
      <c r="S41" s="14"/>
      <c r="T41" s="14"/>
    </row>
    <row r="42" spans="2:20" ht="15">
      <c r="B42" s="5">
        <v>42</v>
      </c>
      <c r="C42" s="20" t="s">
        <v>94</v>
      </c>
      <c r="D42" s="20" t="s">
        <v>99</v>
      </c>
      <c r="E42" s="21">
        <v>1995</v>
      </c>
      <c r="F42" s="21" t="s">
        <v>90</v>
      </c>
      <c r="G42" s="20" t="s">
        <v>93</v>
      </c>
      <c r="H42" s="22"/>
      <c r="I42" s="20"/>
      <c r="J42" s="20"/>
      <c r="O42" s="14"/>
      <c r="P42" s="14"/>
      <c r="Q42" s="14"/>
      <c r="R42" s="14"/>
      <c r="S42" s="14"/>
      <c r="T42" s="14"/>
    </row>
    <row r="43" spans="2:20" ht="15">
      <c r="B43" s="5">
        <v>44</v>
      </c>
      <c r="C43" s="20" t="s">
        <v>100</v>
      </c>
      <c r="D43" s="20" t="s">
        <v>85</v>
      </c>
      <c r="E43" s="21">
        <v>1982</v>
      </c>
      <c r="F43" s="21" t="s">
        <v>90</v>
      </c>
      <c r="G43" s="20" t="s">
        <v>14</v>
      </c>
      <c r="H43" s="22"/>
      <c r="I43" s="20"/>
      <c r="J43" s="20"/>
      <c r="O43" s="14"/>
      <c r="P43" s="14"/>
      <c r="Q43" s="14"/>
      <c r="R43" s="14"/>
      <c r="S43" s="14"/>
      <c r="T43" s="14"/>
    </row>
    <row r="44" spans="2:20" ht="15">
      <c r="B44" s="5">
        <f>+B43+1</f>
        <v>45</v>
      </c>
      <c r="C44" s="20" t="s">
        <v>101</v>
      </c>
      <c r="D44" s="20" t="s">
        <v>102</v>
      </c>
      <c r="E44" s="21">
        <v>1988</v>
      </c>
      <c r="F44" s="21" t="s">
        <v>90</v>
      </c>
      <c r="G44" s="20" t="s">
        <v>18</v>
      </c>
      <c r="H44" s="22"/>
      <c r="I44" s="20"/>
      <c r="J44" s="20"/>
      <c r="O44" s="14"/>
      <c r="P44" s="14"/>
      <c r="Q44" s="14"/>
      <c r="R44" s="14"/>
      <c r="S44" s="14"/>
      <c r="T44" s="14"/>
    </row>
    <row r="45" spans="2:20" ht="15">
      <c r="B45" s="5">
        <f>+B44+1</f>
        <v>46</v>
      </c>
      <c r="C45" s="20" t="s">
        <v>103</v>
      </c>
      <c r="D45" s="20" t="s">
        <v>104</v>
      </c>
      <c r="E45" s="21">
        <v>1991</v>
      </c>
      <c r="F45" s="21" t="s">
        <v>90</v>
      </c>
      <c r="G45" s="20" t="s">
        <v>105</v>
      </c>
      <c r="O45" s="14"/>
      <c r="P45" s="14"/>
      <c r="Q45" s="14"/>
      <c r="R45" s="14"/>
      <c r="S45" s="14"/>
      <c r="T45" s="14"/>
    </row>
    <row r="46" spans="3:7" ht="15">
      <c r="C46" s="14"/>
      <c r="D46" s="14"/>
      <c r="E46" s="23"/>
      <c r="F46" s="23"/>
      <c r="G46" s="23"/>
    </row>
    <row r="47" spans="3:7" ht="15">
      <c r="C47" s="14"/>
      <c r="D47" s="14"/>
      <c r="E47" s="23"/>
      <c r="F47" s="23"/>
      <c r="G47" s="23"/>
    </row>
    <row r="48" spans="3:7" ht="15">
      <c r="C48" s="14"/>
      <c r="D48" s="14"/>
      <c r="E48" s="23"/>
      <c r="F48" s="23"/>
      <c r="G48" s="2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2" sqref="L12"/>
    </sheetView>
  </sheetViews>
  <sheetFormatPr defaultColWidth="8.7109375" defaultRowHeight="12.75"/>
  <cols>
    <col min="1" max="1" width="11.7109375" style="2" customWidth="1"/>
    <col min="2" max="2" width="14.140625" style="1" customWidth="1"/>
    <col min="3" max="3" width="15.140625" style="1" customWidth="1"/>
    <col min="4" max="4" width="12.8515625" style="2" customWidth="1"/>
    <col min="5" max="5" width="12.57421875" style="2" customWidth="1"/>
    <col min="6" max="6" width="23.7109375" style="2" customWidth="1"/>
    <col min="7" max="7" width="14.00390625" style="1" customWidth="1"/>
    <col min="8" max="8" width="14.140625" style="1" customWidth="1"/>
    <col min="9" max="11" width="9.140625" style="1" customWidth="1"/>
    <col min="12" max="12" width="14.28125" style="1" customWidth="1"/>
    <col min="13" max="13" width="17.8515625" style="1" customWidth="1"/>
    <col min="14" max="16384" width="8.7109375" style="1" customWidth="1"/>
  </cols>
  <sheetData>
    <row r="1" spans="1:11" ht="37.5">
      <c r="A1" s="3" t="s">
        <v>1</v>
      </c>
      <c r="B1" s="4" t="s">
        <v>2</v>
      </c>
      <c r="C1" s="4" t="s">
        <v>3</v>
      </c>
      <c r="D1" s="3" t="s">
        <v>4</v>
      </c>
      <c r="E1" s="4" t="s">
        <v>5</v>
      </c>
      <c r="F1" s="4" t="s">
        <v>6</v>
      </c>
      <c r="G1" s="24" t="s">
        <v>8</v>
      </c>
      <c r="H1" s="25" t="s">
        <v>106</v>
      </c>
      <c r="I1" s="1" t="s">
        <v>107</v>
      </c>
      <c r="K1" s="26" t="s">
        <v>108</v>
      </c>
    </row>
    <row r="3" spans="1:11" ht="15">
      <c r="A3" s="5">
        <f>+'Startovní listina'!B3</f>
        <v>1</v>
      </c>
      <c r="B3" s="27" t="str">
        <f>+'Startovní listina'!C3</f>
        <v>Ondřej</v>
      </c>
      <c r="C3" s="27" t="str">
        <f>+'Startovní listina'!D3</f>
        <v>Fabián</v>
      </c>
      <c r="D3" s="5">
        <f>+'Startovní listina'!E3</f>
        <v>1979</v>
      </c>
      <c r="E3" s="28" t="str">
        <f>+'Startovní listina'!F3</f>
        <v>M35</v>
      </c>
      <c r="F3" s="5" t="str">
        <f>+'Startovní listina'!G3</f>
        <v>Petřvald</v>
      </c>
      <c r="G3" s="29">
        <v>0.0023846064814814815</v>
      </c>
      <c r="H3" s="30"/>
      <c r="I3" s="30"/>
      <c r="K3" s="31">
        <f aca="true" t="shared" si="0" ref="K3:K40">+G3+H3+I3</f>
        <v>0.0023846064814814815</v>
      </c>
    </row>
    <row r="4" spans="1:11" ht="15">
      <c r="A4" s="5">
        <f>+'Startovní listina'!B4</f>
        <v>2</v>
      </c>
      <c r="B4" s="27" t="str">
        <f>+'Startovní listina'!C4</f>
        <v>Přemysl</v>
      </c>
      <c r="C4" s="27" t="str">
        <f>+'Startovní listina'!D4</f>
        <v>Pařenica</v>
      </c>
      <c r="D4" s="5">
        <f>+'Startovní listina'!E4</f>
        <v>1989</v>
      </c>
      <c r="E4" s="32" t="str">
        <f>+'Startovní listina'!F4</f>
        <v>M</v>
      </c>
      <c r="F4" s="5" t="str">
        <f>+'Startovní listina'!G4</f>
        <v>Trnávka</v>
      </c>
      <c r="G4" s="29">
        <v>0.0029686342592592594</v>
      </c>
      <c r="H4" s="30"/>
      <c r="I4" s="30"/>
      <c r="K4" s="31">
        <f t="shared" si="0"/>
        <v>0.0029686342592592594</v>
      </c>
    </row>
    <row r="5" spans="1:11" ht="15">
      <c r="A5" s="5">
        <f>+'Startovní listina'!B5</f>
        <v>3</v>
      </c>
      <c r="B5" s="27" t="str">
        <f>+'Startovní listina'!C5</f>
        <v>Jan </v>
      </c>
      <c r="C5" s="27" t="str">
        <f>+'Startovní listina'!D5</f>
        <v>Sláma</v>
      </c>
      <c r="D5" s="5">
        <f>+'Startovní listina'!E5</f>
        <v>1985</v>
      </c>
      <c r="E5" s="32" t="str">
        <f>+'Startovní listina'!F5</f>
        <v>M</v>
      </c>
      <c r="F5" s="5" t="str">
        <f>+'Startovní listina'!G5</f>
        <v>Příbor</v>
      </c>
      <c r="G5" s="29">
        <v>0.0019831018518518518</v>
      </c>
      <c r="H5" s="30"/>
      <c r="I5" s="30"/>
      <c r="K5" s="31">
        <f t="shared" si="0"/>
        <v>0.0019831018518518518</v>
      </c>
    </row>
    <row r="6" spans="1:11" ht="15">
      <c r="A6" s="5">
        <f>+'Startovní listina'!B6</f>
        <v>4</v>
      </c>
      <c r="B6" s="27" t="str">
        <f>+'Startovní listina'!C6</f>
        <v>Láďa</v>
      </c>
      <c r="C6" s="27" t="str">
        <f>+'Startovní listina'!D6</f>
        <v>Rozehnal</v>
      </c>
      <c r="D6" s="5">
        <f>+'Startovní listina'!E6</f>
        <v>1996</v>
      </c>
      <c r="E6" s="32" t="str">
        <f>+'Startovní listina'!F6</f>
        <v>M</v>
      </c>
      <c r="F6" s="5" t="str">
        <f>+'Startovní listina'!G6</f>
        <v>Vyšní Lhoty</v>
      </c>
      <c r="G6" s="29">
        <v>0.003708333333333333</v>
      </c>
      <c r="H6" s="30"/>
      <c r="I6" s="30"/>
      <c r="K6" s="31">
        <f t="shared" si="0"/>
        <v>0.003708333333333333</v>
      </c>
    </row>
    <row r="7" spans="1:11" ht="15">
      <c r="A7" s="5">
        <f>+'Startovní listina'!B7</f>
        <v>5</v>
      </c>
      <c r="B7" s="27" t="str">
        <f>+'Startovní listina'!C7</f>
        <v>David</v>
      </c>
      <c r="C7" s="27" t="str">
        <f>+'Startovní listina'!D7</f>
        <v>Pašek</v>
      </c>
      <c r="D7" s="5">
        <f>+'Startovní listina'!E7</f>
        <v>1997</v>
      </c>
      <c r="E7" s="32" t="str">
        <f>+'Startovní listina'!F7</f>
        <v>M</v>
      </c>
      <c r="F7" s="5" t="str">
        <f>+'Startovní listina'!G7</f>
        <v>Bohuslavice</v>
      </c>
      <c r="G7" s="29">
        <v>0.0024553240740740737</v>
      </c>
      <c r="H7" s="30"/>
      <c r="I7" s="30"/>
      <c r="K7" s="31">
        <f t="shared" si="0"/>
        <v>0.0024553240740740737</v>
      </c>
    </row>
    <row r="8" spans="1:11" ht="15">
      <c r="A8" s="5">
        <f>+'Startovní listina'!B8</f>
        <v>6</v>
      </c>
      <c r="B8" s="27" t="str">
        <f>+'Startovní listina'!C8</f>
        <v>Michal</v>
      </c>
      <c r="C8" s="27" t="str">
        <f>+'Startovní listina'!D8</f>
        <v>Svoboda</v>
      </c>
      <c r="D8" s="5">
        <v>1986</v>
      </c>
      <c r="E8" s="32" t="str">
        <f>+'Startovní listina'!F8</f>
        <v>M</v>
      </c>
      <c r="F8" s="5" t="str">
        <f>+'Startovní listina'!G8</f>
        <v>Petřvald</v>
      </c>
      <c r="G8" s="29">
        <v>0.0028422453703703704</v>
      </c>
      <c r="H8" s="30"/>
      <c r="I8" s="30"/>
      <c r="K8" s="31">
        <f t="shared" si="0"/>
        <v>0.0028422453703703704</v>
      </c>
    </row>
    <row r="9" spans="1:11" ht="15">
      <c r="A9" s="5">
        <f>+'Startovní listina'!B9</f>
        <v>7</v>
      </c>
      <c r="B9" s="27" t="str">
        <f>+'Startovní listina'!C9</f>
        <v>David</v>
      </c>
      <c r="C9" s="27" t="str">
        <f>+'Startovní listina'!D9</f>
        <v>Kuneš</v>
      </c>
      <c r="D9" s="5">
        <f>+'Startovní listina'!E9</f>
        <v>1995</v>
      </c>
      <c r="E9" s="32" t="str">
        <f>+'Startovní listina'!F9</f>
        <v>M</v>
      </c>
      <c r="F9" s="5" t="str">
        <f>+'Startovní listina'!G9</f>
        <v>Vyšní Lhoty</v>
      </c>
      <c r="G9" s="29">
        <v>0.0026415509259259257</v>
      </c>
      <c r="H9" s="30"/>
      <c r="I9" s="30"/>
      <c r="K9" s="31">
        <f t="shared" si="0"/>
        <v>0.0026415509259259257</v>
      </c>
    </row>
    <row r="10" spans="1:11" ht="15">
      <c r="A10" s="5">
        <f>+'Startovní listina'!B10</f>
        <v>8</v>
      </c>
      <c r="B10" s="27" t="str">
        <f>+'Startovní listina'!C10</f>
        <v>Michal</v>
      </c>
      <c r="C10" s="27" t="str">
        <f>+'Startovní listina'!D10</f>
        <v>Morav</v>
      </c>
      <c r="D10" s="5">
        <f>+'Startovní listina'!E10</f>
        <v>1995</v>
      </c>
      <c r="E10" s="32" t="str">
        <f>+'Startovní listina'!F10</f>
        <v>M</v>
      </c>
      <c r="F10" s="5" t="str">
        <f>+'Startovní listina'!G10</f>
        <v>Ostrava-Heřmanice</v>
      </c>
      <c r="G10" s="33">
        <v>0.0024613425925925927</v>
      </c>
      <c r="H10" s="30"/>
      <c r="I10" s="30"/>
      <c r="K10" s="31">
        <f t="shared" si="0"/>
        <v>0.0024613425925925927</v>
      </c>
    </row>
    <row r="11" spans="1:11" ht="15">
      <c r="A11" s="5">
        <f>+'Startovní listina'!B11</f>
        <v>10</v>
      </c>
      <c r="B11" s="27" t="str">
        <f>+'Startovní listina'!C11</f>
        <v>Stanislav</v>
      </c>
      <c r="C11" s="27" t="str">
        <f>+'Startovní listina'!D11</f>
        <v>Fabík</v>
      </c>
      <c r="D11" s="5">
        <f>+'Startovní listina'!E11</f>
        <v>1980</v>
      </c>
      <c r="E11" s="28" t="str">
        <f>+'Startovní listina'!F11</f>
        <v>M35</v>
      </c>
      <c r="F11" s="5" t="str">
        <f>+'Startovní listina'!G11</f>
        <v>Větřkovice</v>
      </c>
      <c r="G11" s="29">
        <v>0.002789351851851852</v>
      </c>
      <c r="H11" s="30"/>
      <c r="I11" s="30"/>
      <c r="K11" s="31">
        <f t="shared" si="0"/>
        <v>0.002789351851851852</v>
      </c>
    </row>
    <row r="12" spans="1:11" ht="15">
      <c r="A12" s="5">
        <f>+'Startovní listina'!B12</f>
        <v>11</v>
      </c>
      <c r="B12" s="27" t="str">
        <f>+'Startovní listina'!C12</f>
        <v>Jan</v>
      </c>
      <c r="C12" s="27" t="str">
        <f>+'Startovní listina'!D12</f>
        <v>Šigut</v>
      </c>
      <c r="D12" s="5">
        <f>+'Startovní listina'!E12</f>
        <v>1988</v>
      </c>
      <c r="E12" s="32" t="str">
        <f>+'Startovní listina'!F12</f>
        <v>M</v>
      </c>
      <c r="F12" s="5" t="str">
        <f>+'Startovní listina'!G12</f>
        <v>Metylovice</v>
      </c>
      <c r="G12" s="29">
        <v>0.0021689814814814814</v>
      </c>
      <c r="H12" s="30"/>
      <c r="I12" s="30"/>
      <c r="K12" s="31">
        <f t="shared" si="0"/>
        <v>0.0021689814814814814</v>
      </c>
    </row>
    <row r="13" spans="1:11" ht="15">
      <c r="A13" s="5">
        <f>+'Startovní listina'!B13</f>
        <v>12</v>
      </c>
      <c r="B13" s="27" t="str">
        <f>+'Startovní listina'!C13</f>
        <v>Jirka</v>
      </c>
      <c r="C13" s="27" t="str">
        <f>+'Startovní listina'!D13</f>
        <v>Vitásek</v>
      </c>
      <c r="D13" s="5">
        <f>+'Startovní listina'!E13</f>
        <v>1995</v>
      </c>
      <c r="E13" s="32" t="str">
        <f>+'Startovní listina'!F13</f>
        <v>M</v>
      </c>
      <c r="F13" s="5" t="str">
        <f>+'Startovní listina'!G13</f>
        <v>Bohuslavice</v>
      </c>
      <c r="G13" s="29">
        <v>0.002799074074074074</v>
      </c>
      <c r="H13" s="31">
        <v>0.0006944444444444445</v>
      </c>
      <c r="I13" s="30"/>
      <c r="K13" s="31">
        <f t="shared" si="0"/>
        <v>0.0034935185185185186</v>
      </c>
    </row>
    <row r="14" spans="1:11" ht="15">
      <c r="A14" s="5">
        <f>+'Startovní listina'!B14</f>
        <v>13</v>
      </c>
      <c r="B14" s="27" t="str">
        <f>+'Startovní listina'!C14</f>
        <v>Jiří</v>
      </c>
      <c r="C14" s="27" t="str">
        <f>+'Startovní listina'!D14</f>
        <v>Pitel</v>
      </c>
      <c r="D14" s="5">
        <f>+'Startovní listina'!E14</f>
        <v>1996</v>
      </c>
      <c r="E14" s="32" t="str">
        <f>+'Startovní listina'!F14</f>
        <v>M</v>
      </c>
      <c r="F14" s="5" t="str">
        <f>+'Startovní listina'!G14</f>
        <v>Příbor</v>
      </c>
      <c r="G14" s="29">
        <v>0.005071643518518519</v>
      </c>
      <c r="H14" s="31"/>
      <c r="I14" s="31"/>
      <c r="K14" s="31">
        <f t="shared" si="0"/>
        <v>0.005071643518518519</v>
      </c>
    </row>
    <row r="15" spans="1:13" ht="15">
      <c r="A15" s="5">
        <f>+'Startovní listina'!B15</f>
        <v>14</v>
      </c>
      <c r="B15" s="27" t="str">
        <f>+'Startovní listina'!C15</f>
        <v>Petr</v>
      </c>
      <c r="C15" s="27" t="str">
        <f>+'Startovní listina'!D15</f>
        <v>Boček</v>
      </c>
      <c r="D15" s="5">
        <f>+'Startovní listina'!E15</f>
        <v>1985</v>
      </c>
      <c r="E15" s="32" t="str">
        <f>+'Startovní listina'!F15</f>
        <v>M</v>
      </c>
      <c r="F15" s="5" t="str">
        <f>+'Startovní listina'!G15</f>
        <v>HZS Přívoz</v>
      </c>
      <c r="G15" s="29">
        <v>0.0019685185185185188</v>
      </c>
      <c r="H15" s="31"/>
      <c r="I15" s="31"/>
      <c r="K15" s="31">
        <f t="shared" si="0"/>
        <v>0.0019685185185185188</v>
      </c>
      <c r="M15" s="1">
        <v>3</v>
      </c>
    </row>
    <row r="16" spans="1:11" ht="15">
      <c r="A16" s="5">
        <f>+'Startovní listina'!B17</f>
        <v>16</v>
      </c>
      <c r="B16" s="27" t="str">
        <f>+'Startovní listina'!C17</f>
        <v>Jarda</v>
      </c>
      <c r="C16" s="27" t="str">
        <f>+'Startovní listina'!D17</f>
        <v>Obsadný</v>
      </c>
      <c r="D16" s="5">
        <f>+'Startovní listina'!E17</f>
        <v>1966</v>
      </c>
      <c r="E16" s="34" t="str">
        <f>+'Startovní listina'!F17</f>
        <v>M45</v>
      </c>
      <c r="F16" s="5" t="str">
        <f>+'Startovní listina'!G17</f>
        <v>Kateřinice</v>
      </c>
      <c r="G16" s="29">
        <v>0.0037328703703703703</v>
      </c>
      <c r="H16" s="31"/>
      <c r="I16" s="31"/>
      <c r="K16" s="31">
        <f t="shared" si="0"/>
        <v>0.0037328703703703703</v>
      </c>
    </row>
    <row r="17" spans="1:11" ht="15">
      <c r="A17" s="5">
        <f>+'Startovní listina'!B18</f>
        <v>17</v>
      </c>
      <c r="B17" s="27" t="str">
        <f>+'Startovní listina'!C18</f>
        <v>Daniel</v>
      </c>
      <c r="C17" s="27" t="str">
        <f>+'Startovní listina'!D18</f>
        <v>Chromečka</v>
      </c>
      <c r="D17" s="5">
        <f>+'Startovní listina'!E18</f>
        <v>1995</v>
      </c>
      <c r="E17" s="32" t="str">
        <f>+'Startovní listina'!F18</f>
        <v>M</v>
      </c>
      <c r="F17" s="5" t="str">
        <f>+'Startovní listina'!G18</f>
        <v>Příbor</v>
      </c>
      <c r="G17" s="29">
        <v>0.002535185185185185</v>
      </c>
      <c r="H17" s="31"/>
      <c r="I17" s="31"/>
      <c r="K17" s="31">
        <f t="shared" si="0"/>
        <v>0.002535185185185185</v>
      </c>
    </row>
    <row r="18" spans="1:11" ht="15">
      <c r="A18" s="5">
        <f>+'Startovní listina'!B20</f>
        <v>19</v>
      </c>
      <c r="B18" s="27" t="str">
        <f>+'Startovní listina'!C20</f>
        <v>Radim</v>
      </c>
      <c r="C18" s="27" t="str">
        <f>+'Startovní listina'!D20</f>
        <v>Tomášek</v>
      </c>
      <c r="D18" s="5">
        <f>+'Startovní listina'!E20</f>
        <v>1979</v>
      </c>
      <c r="E18" s="28" t="str">
        <f>+'Startovní listina'!F20</f>
        <v>M35</v>
      </c>
      <c r="F18" s="5" t="str">
        <f>+'Startovní listina'!G20</f>
        <v>Metylovice</v>
      </c>
      <c r="G18" s="29">
        <v>0.0022221064814814816</v>
      </c>
      <c r="H18" s="31"/>
      <c r="I18" s="31"/>
      <c r="K18" s="31">
        <f t="shared" si="0"/>
        <v>0.0022221064814814816</v>
      </c>
    </row>
    <row r="19" spans="1:11" ht="15">
      <c r="A19" s="5">
        <f>+'Startovní listina'!B21</f>
        <v>20</v>
      </c>
      <c r="B19" s="27" t="str">
        <f>+'Startovní listina'!C21</f>
        <v>Adam</v>
      </c>
      <c r="C19" s="27" t="str">
        <f>+'Startovní listina'!D21</f>
        <v>Ryš</v>
      </c>
      <c r="D19" s="5">
        <f>+'Startovní listina'!E21</f>
        <v>1964</v>
      </c>
      <c r="E19" s="34" t="str">
        <f>+'Startovní listina'!F21</f>
        <v>M45</v>
      </c>
      <c r="F19" s="5" t="str">
        <f>+'Startovní listina'!G21</f>
        <v>Bohuslavice</v>
      </c>
      <c r="G19" s="29">
        <v>0.002731597222222222</v>
      </c>
      <c r="H19" s="31"/>
      <c r="I19" s="31"/>
      <c r="K19" s="31">
        <f t="shared" si="0"/>
        <v>0.002731597222222222</v>
      </c>
    </row>
    <row r="20" spans="1:11" ht="15">
      <c r="A20" s="5">
        <f>+'Startovní listina'!B22</f>
        <v>22</v>
      </c>
      <c r="B20" s="27" t="str">
        <f>+'Startovní listina'!C22</f>
        <v>Radek</v>
      </c>
      <c r="C20" s="27" t="str">
        <f>+'Startovní listina'!D22</f>
        <v>Váňa</v>
      </c>
      <c r="D20" s="5">
        <f>+'Startovní listina'!E22</f>
        <v>1992</v>
      </c>
      <c r="E20" s="32" t="str">
        <f>+'Startovní listina'!F22</f>
        <v>M</v>
      </c>
      <c r="F20" s="5" t="str">
        <f>+'Startovní listina'!G22</f>
        <v>Lubina-Větřkovice</v>
      </c>
      <c r="G20" s="29">
        <v>0.0017262731481481482</v>
      </c>
      <c r="H20" s="31"/>
      <c r="I20" s="31"/>
      <c r="K20" s="31">
        <f t="shared" si="0"/>
        <v>0.0017262731481481482</v>
      </c>
    </row>
    <row r="21" spans="1:11" ht="15">
      <c r="A21" s="5">
        <f>+'Startovní listina'!B23</f>
        <v>23</v>
      </c>
      <c r="B21" s="27" t="str">
        <f>+'Startovní listina'!C23</f>
        <v>Martin</v>
      </c>
      <c r="C21" s="27" t="str">
        <f>+'Startovní listina'!D23</f>
        <v>Turek</v>
      </c>
      <c r="D21" s="5">
        <f>+'Startovní listina'!E23</f>
        <v>1981</v>
      </c>
      <c r="E21" s="32" t="str">
        <f>+'Startovní listina'!F23</f>
        <v>M</v>
      </c>
      <c r="F21" s="5" t="str">
        <f>+'Startovní listina'!G23</f>
        <v>Frenštát pod Radhoštěm</v>
      </c>
      <c r="G21" s="29">
        <v>0.0022291666666666666</v>
      </c>
      <c r="H21" s="31"/>
      <c r="I21" s="31"/>
      <c r="K21" s="31">
        <f t="shared" si="0"/>
        <v>0.0022291666666666666</v>
      </c>
    </row>
    <row r="22" spans="1:16" ht="15">
      <c r="A22" s="5">
        <f>+'Startovní listina'!B24</f>
        <v>24</v>
      </c>
      <c r="B22" s="27" t="str">
        <f>+'Startovní listina'!C24</f>
        <v>Zdeněk</v>
      </c>
      <c r="C22" s="27" t="str">
        <f>+'Startovní listina'!D24</f>
        <v>Janoš</v>
      </c>
      <c r="D22" s="5">
        <f>+'Startovní listina'!E24</f>
        <v>1985</v>
      </c>
      <c r="E22" s="32" t="str">
        <f>+'Startovní listina'!F24</f>
        <v>M</v>
      </c>
      <c r="F22" s="5" t="str">
        <f>+'Startovní listina'!G24</f>
        <v>Hať</v>
      </c>
      <c r="G22" s="29">
        <v>0.0018657407407407405</v>
      </c>
      <c r="H22" s="31"/>
      <c r="I22" s="31">
        <v>0.00034722222222222224</v>
      </c>
      <c r="K22" s="31">
        <f t="shared" si="0"/>
        <v>0.0022129629629629626</v>
      </c>
      <c r="L22" s="14"/>
      <c r="M22" s="14"/>
      <c r="N22" s="14"/>
      <c r="O22" s="14"/>
      <c r="P22" s="14"/>
    </row>
    <row r="23" spans="1:11" ht="15">
      <c r="A23" s="5">
        <f>+'Startovní listina'!B26</f>
        <v>27</v>
      </c>
      <c r="B23" s="27" t="str">
        <f>+'Startovní listina'!C26</f>
        <v>David</v>
      </c>
      <c r="C23" s="27" t="str">
        <f>+'Startovní listina'!D26</f>
        <v>Řehulka</v>
      </c>
      <c r="D23" s="5">
        <f>+'Startovní listina'!E26</f>
        <v>1986</v>
      </c>
      <c r="E23" s="32" t="str">
        <f>+'Startovní listina'!F26</f>
        <v>M</v>
      </c>
      <c r="F23" s="5" t="str">
        <f>+'Startovní listina'!G26</f>
        <v>HZS Přívoz</v>
      </c>
      <c r="G23" s="29">
        <v>0.001671875</v>
      </c>
      <c r="H23" s="31"/>
      <c r="I23" s="31"/>
      <c r="K23" s="31">
        <f t="shared" si="0"/>
        <v>0.001671875</v>
      </c>
    </row>
    <row r="24" spans="1:11" ht="15">
      <c r="A24" s="5">
        <f>+'Startovní listina'!B27</f>
        <v>28</v>
      </c>
      <c r="B24" s="27" t="str">
        <f>+'Startovní listina'!C27</f>
        <v>Radek</v>
      </c>
      <c r="C24" s="27" t="str">
        <f>+'Startovní listina'!D27</f>
        <v>Šmigura</v>
      </c>
      <c r="D24" s="5">
        <f>+'Startovní listina'!E27</f>
        <v>1991</v>
      </c>
      <c r="E24" s="32" t="str">
        <f>+'Startovní listina'!F27</f>
        <v>M</v>
      </c>
      <c r="F24" s="5" t="str">
        <f>+'Startovní listina'!G27</f>
        <v>Lubina-Drnholec</v>
      </c>
      <c r="G24" s="29">
        <v>0.0028564814814814815</v>
      </c>
      <c r="H24" s="31"/>
      <c r="I24" s="31"/>
      <c r="K24" s="31">
        <f t="shared" si="0"/>
        <v>0.0028564814814814815</v>
      </c>
    </row>
    <row r="25" spans="1:11" ht="15">
      <c r="A25" s="5">
        <f>+'Startovní listina'!B28</f>
        <v>29</v>
      </c>
      <c r="B25" s="27" t="str">
        <f>+'Startovní listina'!C28</f>
        <v>Jakub</v>
      </c>
      <c r="C25" s="27" t="str">
        <f>+'Startovní listina'!D28</f>
        <v>Žídek</v>
      </c>
      <c r="D25" s="5">
        <f>+'Startovní listina'!E28</f>
        <v>1992</v>
      </c>
      <c r="E25" s="32" t="str">
        <f>+'Startovní listina'!F28</f>
        <v>M</v>
      </c>
      <c r="F25" s="5" t="str">
        <f>+'Startovní listina'!G28</f>
        <v>Horní Žukov</v>
      </c>
      <c r="G25" s="29">
        <v>0.0020269675925925924</v>
      </c>
      <c r="H25" s="31"/>
      <c r="I25" s="31"/>
      <c r="K25" s="31">
        <f t="shared" si="0"/>
        <v>0.0020269675925925924</v>
      </c>
    </row>
    <row r="26" spans="1:11" ht="15">
      <c r="A26" s="5">
        <f>+'Startovní listina'!B30</f>
        <v>31</v>
      </c>
      <c r="B26" s="27" t="str">
        <f>+'Startovní listina'!C30</f>
        <v>Roman </v>
      </c>
      <c r="C26" s="27" t="str">
        <f>+'Startovní listina'!D30</f>
        <v>Nováček</v>
      </c>
      <c r="D26" s="5">
        <v>1980</v>
      </c>
      <c r="E26" s="32" t="str">
        <f>+'Startovní listina'!F30</f>
        <v>M</v>
      </c>
      <c r="F26" s="5" t="str">
        <f>+'Startovní listina'!G30</f>
        <v>Petřvald</v>
      </c>
      <c r="G26" s="29">
        <v>0.004859259259259259</v>
      </c>
      <c r="H26" s="31"/>
      <c r="I26" s="31"/>
      <c r="K26" s="31">
        <f t="shared" si="0"/>
        <v>0.004859259259259259</v>
      </c>
    </row>
    <row r="27" spans="1:11" ht="15">
      <c r="A27" s="5">
        <f>+'Startovní listina'!B32</f>
        <v>33</v>
      </c>
      <c r="B27" s="27" t="str">
        <f>+'Startovní listina'!C32</f>
        <v>Jakub</v>
      </c>
      <c r="C27" s="27" t="str">
        <f>+'Startovní listina'!D32</f>
        <v>Kamenár</v>
      </c>
      <c r="D27" s="5">
        <f>+'Startovní listina'!E32</f>
        <v>1997</v>
      </c>
      <c r="E27" s="32" t="str">
        <f>+'Startovní listina'!F32</f>
        <v>M</v>
      </c>
      <c r="F27" s="5" t="str">
        <f>+'Startovní listina'!G32</f>
        <v>Bobrovníky</v>
      </c>
      <c r="G27" s="29">
        <v>0.002623263888888889</v>
      </c>
      <c r="H27" s="31"/>
      <c r="I27" s="31"/>
      <c r="K27" s="31">
        <f t="shared" si="0"/>
        <v>0.002623263888888889</v>
      </c>
    </row>
    <row r="28" spans="1:17" ht="15">
      <c r="A28" s="5">
        <f>+'Startovní listina'!B33</f>
        <v>34</v>
      </c>
      <c r="B28" s="27" t="str">
        <f>+'Startovní listina'!C33</f>
        <v>Tomáš</v>
      </c>
      <c r="C28" s="27" t="str">
        <f>+'Startovní listina'!D33</f>
        <v>Kotrc</v>
      </c>
      <c r="D28" s="5">
        <f>+'Startovní listina'!E33</f>
        <v>1990</v>
      </c>
      <c r="E28" s="32" t="str">
        <f>+'Startovní listina'!F33</f>
        <v>M</v>
      </c>
      <c r="F28" s="5" t="str">
        <f>+'Startovní listina'!G33</f>
        <v>RFA Team</v>
      </c>
      <c r="G28" s="29">
        <v>0.0026517361111111112</v>
      </c>
      <c r="H28" s="31"/>
      <c r="I28" s="31"/>
      <c r="K28" s="31">
        <f t="shared" si="0"/>
        <v>0.0026517361111111112</v>
      </c>
      <c r="L28" s="14"/>
      <c r="M28" s="14"/>
      <c r="N28" s="14"/>
      <c r="O28" s="14"/>
      <c r="P28" s="14"/>
      <c r="Q28" s="14"/>
    </row>
    <row r="29" spans="1:17" ht="15">
      <c r="A29" s="5">
        <f>+'Startovní listina'!B34</f>
        <v>35</v>
      </c>
      <c r="B29" s="27" t="str">
        <f>+'Startovní listina'!C34</f>
        <v>Petr</v>
      </c>
      <c r="C29" s="27" t="str">
        <f>+'Startovní listina'!D34</f>
        <v>Pačes</v>
      </c>
      <c r="D29" s="5">
        <f>+'Startovní listina'!E34</f>
        <v>1986</v>
      </c>
      <c r="E29" s="32" t="str">
        <f>+'Startovní listina'!F34</f>
        <v>M</v>
      </c>
      <c r="F29" s="5" t="str">
        <f>+'Startovní listina'!G34</f>
        <v>Stará Bělá</v>
      </c>
      <c r="G29" s="29">
        <v>0.002077546296296296</v>
      </c>
      <c r="H29" s="31"/>
      <c r="I29" s="31"/>
      <c r="K29" s="31">
        <f t="shared" si="0"/>
        <v>0.002077546296296296</v>
      </c>
      <c r="L29" s="14"/>
      <c r="M29" s="14"/>
      <c r="N29" s="14"/>
      <c r="O29" s="14"/>
      <c r="P29" s="14"/>
      <c r="Q29" s="14"/>
    </row>
    <row r="30" spans="1:17" ht="15">
      <c r="A30" s="5">
        <f>+'Startovní listina'!B35</f>
        <v>36</v>
      </c>
      <c r="B30" s="27" t="str">
        <f>+'Startovní listina'!C35</f>
        <v>Antonín</v>
      </c>
      <c r="C30" s="27" t="str">
        <f>+'Startovní listina'!D35</f>
        <v>Stacha</v>
      </c>
      <c r="D30" s="5">
        <f>+'Startovní listina'!E35</f>
        <v>1981</v>
      </c>
      <c r="E30" s="32" t="str">
        <f>+'Startovní listina'!F35</f>
        <v>M</v>
      </c>
      <c r="F30" s="5" t="str">
        <f>+'Startovní listina'!G35</f>
        <v>Petřvald</v>
      </c>
      <c r="G30" s="29">
        <v>0.002482175925925926</v>
      </c>
      <c r="H30" s="31"/>
      <c r="I30" s="31"/>
      <c r="K30" s="31">
        <f t="shared" si="0"/>
        <v>0.002482175925925926</v>
      </c>
      <c r="L30" s="14"/>
      <c r="M30" s="14"/>
      <c r="N30" s="14"/>
      <c r="O30" s="14"/>
      <c r="P30" s="14"/>
      <c r="Q30" s="14"/>
    </row>
    <row r="31" spans="1:17" ht="15">
      <c r="A31" s="5">
        <f>+'Startovní listina'!B36</f>
        <v>37</v>
      </c>
      <c r="B31" s="27" t="str">
        <f>+'Startovní listina'!C36</f>
        <v>Lukáš</v>
      </c>
      <c r="C31" s="27" t="str">
        <f>+'Startovní listina'!D36</f>
        <v>Čani</v>
      </c>
      <c r="D31" s="5">
        <f>+'Startovní listina'!E36</f>
        <v>1974</v>
      </c>
      <c r="E31" s="28" t="str">
        <f>+'Startovní listina'!F36</f>
        <v>M35</v>
      </c>
      <c r="F31" s="5" t="str">
        <f>+'Startovní listina'!G36</f>
        <v>Petřvald</v>
      </c>
      <c r="G31" s="29">
        <v>0.0030230324074074074</v>
      </c>
      <c r="H31" s="31"/>
      <c r="I31" s="31"/>
      <c r="K31" s="31">
        <f t="shared" si="0"/>
        <v>0.0030230324074074074</v>
      </c>
      <c r="L31" s="14"/>
      <c r="M31" s="14"/>
      <c r="N31" s="14"/>
      <c r="O31" s="14"/>
      <c r="P31" s="14"/>
      <c r="Q31" s="14"/>
    </row>
    <row r="32" spans="1:17" ht="15">
      <c r="A32" s="5">
        <f>+'Startovní listina'!B37</f>
        <v>38</v>
      </c>
      <c r="B32" s="27" t="s">
        <v>109</v>
      </c>
      <c r="C32" s="27" t="s">
        <v>87</v>
      </c>
      <c r="D32" s="5"/>
      <c r="E32" s="32" t="str">
        <f>+'Startovní listina'!F37</f>
        <v>M</v>
      </c>
      <c r="F32" s="5" t="str">
        <f>+'Startovní listina'!G37</f>
        <v>Petřvald</v>
      </c>
      <c r="G32" s="29">
        <v>0.0030923611111111113</v>
      </c>
      <c r="H32" s="31"/>
      <c r="I32" s="31"/>
      <c r="K32" s="31">
        <f t="shared" si="0"/>
        <v>0.0030923611111111113</v>
      </c>
      <c r="L32" s="14"/>
      <c r="M32" s="14"/>
      <c r="N32" s="14"/>
      <c r="O32" s="14"/>
      <c r="P32" s="14"/>
      <c r="Q32" s="14"/>
    </row>
    <row r="33" spans="1:17" ht="15">
      <c r="A33" s="5">
        <f>+'Startovní listina'!B38</f>
        <v>39</v>
      </c>
      <c r="B33" s="35" t="str">
        <f>+'Startovní listina'!C38</f>
        <v>Denisa</v>
      </c>
      <c r="C33" s="35" t="str">
        <f>+'Startovní listina'!D38</f>
        <v>Izvorská</v>
      </c>
      <c r="D33" s="15">
        <f>+'Startovní listina'!E38</f>
        <v>1986</v>
      </c>
      <c r="E33" s="21" t="str">
        <f>+'Startovní listina'!F38</f>
        <v>Ž</v>
      </c>
      <c r="F33" s="15" t="str">
        <f>+'Startovní listina'!G38</f>
        <v>Metylovice</v>
      </c>
      <c r="G33" s="29">
        <v>0.0019078703703703703</v>
      </c>
      <c r="H33" s="31"/>
      <c r="I33" s="31"/>
      <c r="K33" s="31">
        <f t="shared" si="0"/>
        <v>0.0019078703703703703</v>
      </c>
      <c r="L33" s="14"/>
      <c r="M33" s="14"/>
      <c r="N33" s="14"/>
      <c r="O33" s="14"/>
      <c r="P33" s="14"/>
      <c r="Q33" s="14"/>
    </row>
    <row r="34" spans="1:17" ht="15">
      <c r="A34" s="15">
        <f>+'Startovní listina'!B39</f>
        <v>40</v>
      </c>
      <c r="B34" s="35" t="str">
        <f>+'Startovní listina'!C39</f>
        <v>Iva</v>
      </c>
      <c r="C34" s="35" t="str">
        <f>+'Startovní listina'!D39</f>
        <v>Minaříková</v>
      </c>
      <c r="D34" s="15">
        <f>+'Startovní listina'!E39</f>
        <v>1991</v>
      </c>
      <c r="E34" s="21" t="str">
        <f>+'Startovní listina'!F39</f>
        <v>Ž</v>
      </c>
      <c r="F34" s="15" t="str">
        <f>+'Startovní listina'!G39</f>
        <v>Jančí</v>
      </c>
      <c r="G34" s="29">
        <v>0.0016818287037037038</v>
      </c>
      <c r="H34" s="31"/>
      <c r="I34" s="31"/>
      <c r="K34" s="31">
        <f t="shared" si="0"/>
        <v>0.0016818287037037038</v>
      </c>
      <c r="L34" s="14"/>
      <c r="M34" s="14"/>
      <c r="N34" s="14"/>
      <c r="O34" s="14"/>
      <c r="P34" s="14"/>
      <c r="Q34" s="14"/>
    </row>
    <row r="35" spans="1:17" ht="15">
      <c r="A35" s="15">
        <f>+'Startovní listina'!B40</f>
        <v>41</v>
      </c>
      <c r="B35" s="35" t="str">
        <f>+'Startovní listina'!C40</f>
        <v>Jana</v>
      </c>
      <c r="C35" s="35" t="str">
        <f>+'Startovní listina'!D40</f>
        <v>Kolibová</v>
      </c>
      <c r="D35" s="15">
        <f>+'Startovní listina'!E40</f>
        <v>1984</v>
      </c>
      <c r="E35" s="21" t="str">
        <f>+'Startovní listina'!F40</f>
        <v>Ž</v>
      </c>
      <c r="F35" s="15" t="str">
        <f>+'Startovní listina'!G40</f>
        <v>Metylovice</v>
      </c>
      <c r="G35" s="29">
        <v>0.0016814814814814815</v>
      </c>
      <c r="H35" s="31"/>
      <c r="I35" s="31"/>
      <c r="K35" s="31">
        <f t="shared" si="0"/>
        <v>0.0016814814814814815</v>
      </c>
      <c r="L35" s="14"/>
      <c r="M35" s="14"/>
      <c r="N35" s="14"/>
      <c r="O35" s="14"/>
      <c r="P35" s="14"/>
      <c r="Q35" s="14"/>
    </row>
    <row r="36" spans="1:17" ht="15">
      <c r="A36" s="15">
        <f>+'Startovní listina'!B41</f>
        <v>42</v>
      </c>
      <c r="B36" s="35" t="str">
        <f>+'Startovní listina'!C41</f>
        <v>Nikola </v>
      </c>
      <c r="C36" s="35" t="str">
        <f>+'Startovní listina'!D41</f>
        <v>Škultetyová</v>
      </c>
      <c r="D36" s="15">
        <f>+'Startovní listina'!E41</f>
        <v>1996</v>
      </c>
      <c r="E36" s="21" t="str">
        <f>+'Startovní listina'!F41</f>
        <v>Ž</v>
      </c>
      <c r="F36" s="15" t="str">
        <f>+'Startovní listina'!G41</f>
        <v>Staré Město(FM)</v>
      </c>
      <c r="G36" s="29">
        <v>0.0021692129629629626</v>
      </c>
      <c r="H36" s="31"/>
      <c r="I36" s="31"/>
      <c r="K36" s="31">
        <f t="shared" si="0"/>
        <v>0.0021692129629629626</v>
      </c>
      <c r="L36" s="14"/>
      <c r="M36" s="14"/>
      <c r="N36" s="14"/>
      <c r="O36" s="14"/>
      <c r="P36" s="14"/>
      <c r="Q36" s="14"/>
    </row>
    <row r="37" spans="1:17" ht="15">
      <c r="A37" s="15">
        <f>+'Startovní listina'!B42</f>
        <v>42</v>
      </c>
      <c r="B37" s="35" t="str">
        <f>+'Startovní listina'!C42</f>
        <v>Jana</v>
      </c>
      <c r="C37" s="35" t="str">
        <f>+'Startovní listina'!D42</f>
        <v>Beinhauerová</v>
      </c>
      <c r="D37" s="15">
        <f>+'Startovní listina'!E42</f>
        <v>1995</v>
      </c>
      <c r="E37" s="21" t="str">
        <f>+'Startovní listina'!F42</f>
        <v>Ž</v>
      </c>
      <c r="F37" s="15" t="str">
        <f>+'Startovní listina'!G42</f>
        <v>Jančí</v>
      </c>
      <c r="G37" s="29">
        <v>0.0016743055555555556</v>
      </c>
      <c r="H37" s="31"/>
      <c r="I37" s="31"/>
      <c r="K37" s="31">
        <f t="shared" si="0"/>
        <v>0.0016743055555555556</v>
      </c>
      <c r="L37" s="14"/>
      <c r="M37" s="14"/>
      <c r="N37" s="14"/>
      <c r="O37" s="14"/>
      <c r="P37" s="14"/>
      <c r="Q37" s="14"/>
    </row>
    <row r="38" spans="1:17" ht="15">
      <c r="A38" s="15">
        <f>+'Startovní listina'!B43</f>
        <v>44</v>
      </c>
      <c r="B38" s="35" t="str">
        <f>+'Startovní listina'!C43</f>
        <v>Irena</v>
      </c>
      <c r="C38" s="35" t="str">
        <f>+'Startovní listina'!D43</f>
        <v>Čani</v>
      </c>
      <c r="D38" s="15">
        <f>+'Startovní listina'!E43</f>
        <v>1982</v>
      </c>
      <c r="E38" s="21" t="str">
        <f>+'Startovní listina'!F43</f>
        <v>Ž</v>
      </c>
      <c r="F38" s="15" t="str">
        <f>+'Startovní listina'!G43</f>
        <v>Petřvald</v>
      </c>
      <c r="G38" s="29">
        <v>0.0022457175925925926</v>
      </c>
      <c r="H38" s="31"/>
      <c r="I38" s="31"/>
      <c r="K38" s="31">
        <f t="shared" si="0"/>
        <v>0.0022457175925925926</v>
      </c>
      <c r="L38" s="14"/>
      <c r="M38" s="14"/>
      <c r="N38" s="14"/>
      <c r="O38" s="14"/>
      <c r="P38" s="14"/>
      <c r="Q38" s="14"/>
    </row>
    <row r="39" spans="1:17" ht="15">
      <c r="A39" s="15">
        <f>+'Startovní listina'!B44</f>
        <v>45</v>
      </c>
      <c r="B39" s="35" t="str">
        <f>+'Startovní listina'!C44</f>
        <v>Lenka</v>
      </c>
      <c r="C39" s="35" t="str">
        <f>+'Startovní listina'!D44</f>
        <v>Malachtová</v>
      </c>
      <c r="D39" s="15">
        <f>+'Startovní listina'!E44</f>
        <v>1988</v>
      </c>
      <c r="E39" s="15" t="str">
        <f>+'Startovní listina'!F44</f>
        <v>Ž</v>
      </c>
      <c r="F39" s="15" t="str">
        <f>+'Startovní listina'!G44</f>
        <v>Trnávka</v>
      </c>
      <c r="G39" s="29">
        <v>0.002340740740740741</v>
      </c>
      <c r="H39" s="31"/>
      <c r="I39" s="31"/>
      <c r="K39" s="31">
        <f t="shared" si="0"/>
        <v>0.002340740740740741</v>
      </c>
      <c r="L39" s="14"/>
      <c r="M39" s="14"/>
      <c r="N39" s="14"/>
      <c r="O39" s="14"/>
      <c r="P39" s="14"/>
      <c r="Q39" s="14"/>
    </row>
    <row r="40" spans="1:17" ht="15">
      <c r="A40" s="15">
        <f>+'Startovní listina'!B45</f>
        <v>46</v>
      </c>
      <c r="B40" s="35" t="str">
        <f>+'Startovní listina'!C45</f>
        <v>Markéta </v>
      </c>
      <c r="C40" s="35" t="str">
        <f>+'Startovní listina'!D45</f>
        <v>Školotíková</v>
      </c>
      <c r="D40" s="15">
        <f>+'Startovní listina'!E45</f>
        <v>1991</v>
      </c>
      <c r="E40" s="15" t="str">
        <f>+'Startovní listina'!F45</f>
        <v>Ž</v>
      </c>
      <c r="F40" s="15" t="str">
        <f>+'Startovní listina'!G45</f>
        <v>SDH Metylovice</v>
      </c>
      <c r="G40" s="29">
        <v>0.0017983796296296296</v>
      </c>
      <c r="H40" s="31"/>
      <c r="I40" s="31"/>
      <c r="K40" s="31">
        <f t="shared" si="0"/>
        <v>0.0017983796296296296</v>
      </c>
      <c r="L40" s="14"/>
      <c r="M40" s="14"/>
      <c r="N40" s="14"/>
      <c r="O40" s="14"/>
      <c r="P40" s="14"/>
      <c r="Q40" s="14"/>
    </row>
    <row r="41" spans="2:6" ht="15">
      <c r="B41" s="14"/>
      <c r="C41" s="14"/>
      <c r="D41" s="23"/>
      <c r="E41" s="23"/>
      <c r="F41" s="23"/>
    </row>
    <row r="42" spans="2:6" ht="15">
      <c r="B42" s="14"/>
      <c r="C42" s="14"/>
      <c r="D42" s="23"/>
      <c r="E42" s="23"/>
      <c r="F42" s="23"/>
    </row>
    <row r="43" spans="2:6" ht="15">
      <c r="B43" s="14"/>
      <c r="C43" s="14"/>
      <c r="D43" s="23"/>
      <c r="E43" s="23"/>
      <c r="F43" s="23"/>
    </row>
  </sheetData>
  <sheetProtection selectLockedCells="1" selectUnlockedCells="1"/>
  <printOptions/>
  <pageMargins left="0.15763888888888888" right="0.15763888888888888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26"/>
  <sheetViews>
    <sheetView showGridLines="0" zoomScalePageLayoutView="0" workbookViewId="0" topLeftCell="A1">
      <selection activeCell="B28" sqref="B28"/>
    </sheetView>
  </sheetViews>
  <sheetFormatPr defaultColWidth="8.7109375" defaultRowHeight="12.75"/>
  <cols>
    <col min="1" max="1" width="12.421875" style="1" customWidth="1"/>
    <col min="2" max="2" width="4.28125" style="36" customWidth="1"/>
    <col min="3" max="3" width="12.00390625" style="1" customWidth="1"/>
    <col min="4" max="4" width="12.57421875" style="1" customWidth="1"/>
    <col min="5" max="5" width="13.00390625" style="1" customWidth="1"/>
    <col min="6" max="6" width="11.28125" style="1" customWidth="1"/>
    <col min="7" max="7" width="12.00390625" style="1" customWidth="1"/>
    <col min="8" max="8" width="23.8515625" style="1" customWidth="1"/>
    <col min="9" max="9" width="0" style="1" hidden="1" customWidth="1"/>
    <col min="10" max="10" width="13.57421875" style="1" customWidth="1"/>
    <col min="11" max="11" width="4.140625" style="36" customWidth="1"/>
    <col min="12" max="12" width="19.00390625" style="37" customWidth="1"/>
    <col min="13" max="16384" width="8.7109375" style="1" customWidth="1"/>
  </cols>
  <sheetData>
    <row r="1" spans="1:12" ht="37.5">
      <c r="A1" s="3" t="s">
        <v>110</v>
      </c>
      <c r="B1" s="38"/>
      <c r="C1" s="3" t="s">
        <v>1</v>
      </c>
      <c r="D1" s="4" t="s">
        <v>2</v>
      </c>
      <c r="E1" s="4" t="s">
        <v>3</v>
      </c>
      <c r="F1" s="3" t="s">
        <v>4</v>
      </c>
      <c r="G1" s="4" t="s">
        <v>111</v>
      </c>
      <c r="H1" s="4" t="s">
        <v>6</v>
      </c>
      <c r="I1" s="4" t="s">
        <v>7</v>
      </c>
      <c r="J1" s="4" t="s">
        <v>8</v>
      </c>
      <c r="K1" s="39"/>
      <c r="L1" s="40" t="s">
        <v>112</v>
      </c>
    </row>
    <row r="3" spans="1:12" ht="15">
      <c r="A3" s="5">
        <v>1</v>
      </c>
      <c r="B3" s="41"/>
      <c r="C3" s="5">
        <f>+měření!A23</f>
        <v>27</v>
      </c>
      <c r="D3" s="27" t="str">
        <f>+měření!B23</f>
        <v>David</v>
      </c>
      <c r="E3" s="27" t="str">
        <f>+měření!C23</f>
        <v>Řehulka</v>
      </c>
      <c r="F3" s="5">
        <f>+měření!D23</f>
        <v>1986</v>
      </c>
      <c r="G3" s="5" t="str">
        <f>+měření!E23</f>
        <v>M</v>
      </c>
      <c r="H3" s="5" t="str">
        <f>+měření!F23</f>
        <v>HZS Přívoz</v>
      </c>
      <c r="I3" s="42">
        <f>+měření!K23</f>
        <v>0.001671875</v>
      </c>
      <c r="J3" s="42">
        <f>+měření!K23</f>
        <v>0.001671875</v>
      </c>
      <c r="K3" s="43"/>
      <c r="L3" s="42">
        <f aca="true" t="shared" si="0" ref="L3:L26">IF(J3="","",J3-$J$3)</f>
        <v>0</v>
      </c>
    </row>
    <row r="4" spans="1:12" ht="15">
      <c r="A4" s="5">
        <f aca="true" t="shared" si="1" ref="A4:A26">+A3+1</f>
        <v>2</v>
      </c>
      <c r="B4" s="41"/>
      <c r="C4" s="5">
        <f>+měření!A20</f>
        <v>22</v>
      </c>
      <c r="D4" s="27" t="str">
        <f>+měření!B20</f>
        <v>Radek</v>
      </c>
      <c r="E4" s="27" t="str">
        <f>+měření!C20</f>
        <v>Váňa</v>
      </c>
      <c r="F4" s="5">
        <f>+měření!D20</f>
        <v>1992</v>
      </c>
      <c r="G4" s="5" t="str">
        <f>+měření!E20</f>
        <v>M</v>
      </c>
      <c r="H4" s="5" t="str">
        <f>+měření!F20</f>
        <v>Lubina-Větřkovice</v>
      </c>
      <c r="I4" s="42">
        <f>+měření!K20</f>
        <v>0.0017262731481481482</v>
      </c>
      <c r="J4" s="42">
        <f>+měření!K20</f>
        <v>0.0017262731481481482</v>
      </c>
      <c r="K4" s="43"/>
      <c r="L4" s="42">
        <f t="shared" si="0"/>
        <v>5.439814814814825E-05</v>
      </c>
    </row>
    <row r="5" spans="1:12" ht="15">
      <c r="A5" s="5">
        <f t="shared" si="1"/>
        <v>3</v>
      </c>
      <c r="B5" s="41"/>
      <c r="C5" s="5">
        <f>+měření!A15</f>
        <v>14</v>
      </c>
      <c r="D5" s="27" t="str">
        <f>+měření!B15</f>
        <v>Petr</v>
      </c>
      <c r="E5" s="27" t="str">
        <f>+měření!C15</f>
        <v>Boček</v>
      </c>
      <c r="F5" s="5">
        <f>+měření!D15</f>
        <v>1985</v>
      </c>
      <c r="G5" s="5" t="str">
        <f>+měření!E15</f>
        <v>M</v>
      </c>
      <c r="H5" s="5" t="str">
        <f>+měření!F15</f>
        <v>HZS Přívoz</v>
      </c>
      <c r="I5" s="42">
        <f>+měření!K15</f>
        <v>0.0019685185185185188</v>
      </c>
      <c r="J5" s="42">
        <f>+měření!K15</f>
        <v>0.0019685185185185188</v>
      </c>
      <c r="K5" s="43"/>
      <c r="L5" s="42">
        <f t="shared" si="0"/>
        <v>0.0002966435185185188</v>
      </c>
    </row>
    <row r="6" spans="1:12" ht="15">
      <c r="A6" s="5">
        <f t="shared" si="1"/>
        <v>4</v>
      </c>
      <c r="B6" s="41"/>
      <c r="C6" s="5">
        <f>+měření!A5</f>
        <v>3</v>
      </c>
      <c r="D6" s="27" t="str">
        <f>+měření!B5</f>
        <v>Jan </v>
      </c>
      <c r="E6" s="27" t="str">
        <f>+měření!C5</f>
        <v>Sláma</v>
      </c>
      <c r="F6" s="5">
        <f>+měření!D5</f>
        <v>1985</v>
      </c>
      <c r="G6" s="5" t="str">
        <f>+měření!E5</f>
        <v>M</v>
      </c>
      <c r="H6" s="5" t="str">
        <f>+měření!F5</f>
        <v>Příbor</v>
      </c>
      <c r="I6" s="44">
        <f>+měření!K5</f>
        <v>0.0019831018518518518</v>
      </c>
      <c r="J6" s="42">
        <f>+měření!K5</f>
        <v>0.0019831018518518518</v>
      </c>
      <c r="K6" s="43"/>
      <c r="L6" s="42">
        <f t="shared" si="0"/>
        <v>0.0003112268518518518</v>
      </c>
    </row>
    <row r="7" spans="1:12" ht="15">
      <c r="A7" s="5">
        <f t="shared" si="1"/>
        <v>5</v>
      </c>
      <c r="B7" s="41"/>
      <c r="C7" s="5">
        <f>+měření!A25</f>
        <v>29</v>
      </c>
      <c r="D7" s="27" t="str">
        <f>+měření!B25</f>
        <v>Jakub</v>
      </c>
      <c r="E7" s="27" t="str">
        <f>+měření!C25</f>
        <v>Žídek</v>
      </c>
      <c r="F7" s="5">
        <f>+měření!D25</f>
        <v>1992</v>
      </c>
      <c r="G7" s="5" t="str">
        <f>+měření!E25</f>
        <v>M</v>
      </c>
      <c r="H7" s="5" t="str">
        <f>+měření!F25</f>
        <v>Horní Žukov</v>
      </c>
      <c r="I7" s="42">
        <f>+měření!K25</f>
        <v>0.0020269675925925924</v>
      </c>
      <c r="J7" s="42">
        <f>+měření!K25</f>
        <v>0.0020269675925925924</v>
      </c>
      <c r="K7" s="45"/>
      <c r="L7" s="42">
        <f t="shared" si="0"/>
        <v>0.0003550925925925924</v>
      </c>
    </row>
    <row r="8" spans="1:12" ht="15">
      <c r="A8" s="5">
        <f t="shared" si="1"/>
        <v>6</v>
      </c>
      <c r="B8" s="41"/>
      <c r="C8" s="5">
        <f>+měření!A29</f>
        <v>35</v>
      </c>
      <c r="D8" s="27" t="str">
        <f>+měření!B29</f>
        <v>Petr</v>
      </c>
      <c r="E8" s="27" t="str">
        <f>+měření!C29</f>
        <v>Pačes</v>
      </c>
      <c r="F8" s="5">
        <f>+měření!D29</f>
        <v>1986</v>
      </c>
      <c r="G8" s="5" t="str">
        <f>+měření!E29</f>
        <v>M</v>
      </c>
      <c r="H8" s="5" t="str">
        <f>+měření!F29</f>
        <v>Stará Bělá</v>
      </c>
      <c r="I8" s="42">
        <f>+měření!K29</f>
        <v>0.002077546296296296</v>
      </c>
      <c r="J8" s="42">
        <f>+měření!K29</f>
        <v>0.002077546296296296</v>
      </c>
      <c r="K8" s="43"/>
      <c r="L8" s="42">
        <f t="shared" si="0"/>
        <v>0.0004056712962962961</v>
      </c>
    </row>
    <row r="9" spans="1:12" ht="15">
      <c r="A9" s="5">
        <f t="shared" si="1"/>
        <v>7</v>
      </c>
      <c r="B9" s="41"/>
      <c r="C9" s="5">
        <f>+měření!A12</f>
        <v>11</v>
      </c>
      <c r="D9" s="27" t="str">
        <f>+měření!B12</f>
        <v>Jan</v>
      </c>
      <c r="E9" s="27" t="str">
        <f>+měření!C12</f>
        <v>Šigut</v>
      </c>
      <c r="F9" s="5">
        <f>+měření!D12</f>
        <v>1988</v>
      </c>
      <c r="G9" s="5" t="str">
        <f>+měření!E12</f>
        <v>M</v>
      </c>
      <c r="H9" s="5" t="str">
        <f>+měření!F12</f>
        <v>Metylovice</v>
      </c>
      <c r="I9" s="42">
        <f>+měření!K12</f>
        <v>0.0021689814814814814</v>
      </c>
      <c r="J9" s="42">
        <f>+měření!K12</f>
        <v>0.0021689814814814814</v>
      </c>
      <c r="K9" s="43"/>
      <c r="L9" s="42">
        <f t="shared" si="0"/>
        <v>0.0004971064814814814</v>
      </c>
    </row>
    <row r="10" spans="1:12" ht="15">
      <c r="A10" s="5">
        <f t="shared" si="1"/>
        <v>8</v>
      </c>
      <c r="B10" s="41"/>
      <c r="C10" s="5">
        <f>+měření!A22</f>
        <v>24</v>
      </c>
      <c r="D10" s="27" t="str">
        <f>+měření!B22</f>
        <v>Zdeněk</v>
      </c>
      <c r="E10" s="27" t="str">
        <f>+měření!C22</f>
        <v>Janoš</v>
      </c>
      <c r="F10" s="5">
        <f>+měření!D22</f>
        <v>1985</v>
      </c>
      <c r="G10" s="5" t="str">
        <f>+měření!E22</f>
        <v>M</v>
      </c>
      <c r="H10" s="5" t="str">
        <f>+měření!F22</f>
        <v>Hať</v>
      </c>
      <c r="I10" s="42">
        <f>+měření!K22</f>
        <v>0.0022129629629629626</v>
      </c>
      <c r="J10" s="42">
        <f>+měření!K22</f>
        <v>0.0022129629629629626</v>
      </c>
      <c r="K10" s="43"/>
      <c r="L10" s="42">
        <f t="shared" si="0"/>
        <v>0.0005410879629629626</v>
      </c>
    </row>
    <row r="11" spans="1:12" ht="15">
      <c r="A11" s="5">
        <f t="shared" si="1"/>
        <v>9</v>
      </c>
      <c r="B11" s="41"/>
      <c r="C11" s="5">
        <f>+měření!A21</f>
        <v>23</v>
      </c>
      <c r="D11" s="27" t="str">
        <f>+měření!B21</f>
        <v>Martin</v>
      </c>
      <c r="E11" s="27" t="str">
        <f>+měření!C21</f>
        <v>Turek</v>
      </c>
      <c r="F11" s="5">
        <f>+měření!D21</f>
        <v>1981</v>
      </c>
      <c r="G11" s="5" t="str">
        <f>+měření!E21</f>
        <v>M</v>
      </c>
      <c r="H11" s="5" t="str">
        <f>+měření!F21</f>
        <v>Frenštát pod Radhoštěm</v>
      </c>
      <c r="I11" s="42">
        <f>+měření!K21</f>
        <v>0.0022291666666666666</v>
      </c>
      <c r="J11" s="42">
        <f>+měření!K21</f>
        <v>0.0022291666666666666</v>
      </c>
      <c r="K11" s="43"/>
      <c r="L11" s="42">
        <f t="shared" si="0"/>
        <v>0.0005572916666666667</v>
      </c>
    </row>
    <row r="12" spans="1:12" ht="15">
      <c r="A12" s="5">
        <f t="shared" si="1"/>
        <v>10</v>
      </c>
      <c r="B12" s="41"/>
      <c r="C12" s="5">
        <f>+měření!A7</f>
        <v>5</v>
      </c>
      <c r="D12" s="27" t="str">
        <f>+měření!B7</f>
        <v>David</v>
      </c>
      <c r="E12" s="27" t="str">
        <f>+měření!C7</f>
        <v>Pašek</v>
      </c>
      <c r="F12" s="5">
        <f>+měření!D7</f>
        <v>1997</v>
      </c>
      <c r="G12" s="5" t="str">
        <f>+měření!E7</f>
        <v>M</v>
      </c>
      <c r="H12" s="5" t="str">
        <f>+měření!F7</f>
        <v>Bohuslavice</v>
      </c>
      <c r="I12" s="42">
        <f>+měření!K7</f>
        <v>0.0024553240740740737</v>
      </c>
      <c r="J12" s="42">
        <f>+měření!K7</f>
        <v>0.0024553240740740737</v>
      </c>
      <c r="K12" s="43"/>
      <c r="L12" s="42">
        <f t="shared" si="0"/>
        <v>0.0007834490740740738</v>
      </c>
    </row>
    <row r="13" spans="1:12" ht="15">
      <c r="A13" s="5">
        <f t="shared" si="1"/>
        <v>11</v>
      </c>
      <c r="B13" s="41"/>
      <c r="C13" s="5">
        <f>+měření!A10</f>
        <v>8</v>
      </c>
      <c r="D13" s="27" t="str">
        <f>+měření!B10</f>
        <v>Michal</v>
      </c>
      <c r="E13" s="27" t="str">
        <f>+měření!C10</f>
        <v>Morav</v>
      </c>
      <c r="F13" s="5">
        <f>+měření!D10</f>
        <v>1995</v>
      </c>
      <c r="G13" s="5" t="str">
        <f>+měření!E10</f>
        <v>M</v>
      </c>
      <c r="H13" s="5" t="str">
        <f>+měření!F10</f>
        <v>Ostrava-Heřmanice</v>
      </c>
      <c r="I13" s="42">
        <f>+měření!K10</f>
        <v>0.0024613425925925927</v>
      </c>
      <c r="J13" s="42">
        <f>+měření!K10</f>
        <v>0.0024613425925925927</v>
      </c>
      <c r="K13" s="43"/>
      <c r="L13" s="42">
        <f t="shared" si="0"/>
        <v>0.0007894675925925927</v>
      </c>
    </row>
    <row r="14" spans="1:12" ht="15">
      <c r="A14" s="5">
        <f t="shared" si="1"/>
        <v>12</v>
      </c>
      <c r="B14" s="41"/>
      <c r="C14" s="5">
        <f>+měření!A30</f>
        <v>36</v>
      </c>
      <c r="D14" s="27" t="str">
        <f>+měření!B30</f>
        <v>Antonín</v>
      </c>
      <c r="E14" s="27" t="str">
        <f>+měření!C30</f>
        <v>Stacha</v>
      </c>
      <c r="F14" s="5">
        <f>+měření!D30</f>
        <v>1981</v>
      </c>
      <c r="G14" s="5" t="str">
        <f>+měření!E30</f>
        <v>M</v>
      </c>
      <c r="H14" s="5" t="str">
        <f>+měření!F30</f>
        <v>Petřvald</v>
      </c>
      <c r="I14" s="42">
        <f>+měření!K30</f>
        <v>0.002482175925925926</v>
      </c>
      <c r="J14" s="42">
        <f>+měření!K30</f>
        <v>0.002482175925925926</v>
      </c>
      <c r="K14" s="43"/>
      <c r="L14" s="42">
        <f t="shared" si="0"/>
        <v>0.0008103009259259259</v>
      </c>
    </row>
    <row r="15" spans="1:12" ht="15">
      <c r="A15" s="5">
        <f t="shared" si="1"/>
        <v>13</v>
      </c>
      <c r="B15" s="41"/>
      <c r="C15" s="5">
        <f>+měření!A17</f>
        <v>17</v>
      </c>
      <c r="D15" s="27" t="str">
        <f>+měření!B17</f>
        <v>Daniel</v>
      </c>
      <c r="E15" s="27" t="str">
        <f>+měření!C17</f>
        <v>Chromečka</v>
      </c>
      <c r="F15" s="5">
        <f>+měření!D17</f>
        <v>1995</v>
      </c>
      <c r="G15" s="5" t="str">
        <f>+měření!E17</f>
        <v>M</v>
      </c>
      <c r="H15" s="5" t="str">
        <f>+měření!F17</f>
        <v>Příbor</v>
      </c>
      <c r="I15" s="42">
        <f>+měření!K17</f>
        <v>0.002535185185185185</v>
      </c>
      <c r="J15" s="42">
        <f>+měření!K17</f>
        <v>0.002535185185185185</v>
      </c>
      <c r="K15" s="43"/>
      <c r="L15" s="42">
        <f t="shared" si="0"/>
        <v>0.0008633101851851851</v>
      </c>
    </row>
    <row r="16" spans="1:12" ht="15">
      <c r="A16" s="5">
        <f t="shared" si="1"/>
        <v>14</v>
      </c>
      <c r="B16" s="41"/>
      <c r="C16" s="5">
        <f>+měření!A27</f>
        <v>33</v>
      </c>
      <c r="D16" s="27" t="str">
        <f>+měření!B27</f>
        <v>Jakub</v>
      </c>
      <c r="E16" s="27" t="str">
        <f>+měření!C27</f>
        <v>Kamenár</v>
      </c>
      <c r="F16" s="5">
        <f>+měření!D27</f>
        <v>1997</v>
      </c>
      <c r="G16" s="5" t="str">
        <f>+měření!E27</f>
        <v>M</v>
      </c>
      <c r="H16" s="5" t="str">
        <f>+měření!F27</f>
        <v>Bobrovníky</v>
      </c>
      <c r="I16" s="42">
        <f>+měření!K27</f>
        <v>0.002623263888888889</v>
      </c>
      <c r="J16" s="42">
        <f>+měření!K27</f>
        <v>0.002623263888888889</v>
      </c>
      <c r="K16" s="43"/>
      <c r="L16" s="42">
        <f t="shared" si="0"/>
        <v>0.000951388888888889</v>
      </c>
    </row>
    <row r="17" spans="1:12" ht="15">
      <c r="A17" s="5">
        <f t="shared" si="1"/>
        <v>15</v>
      </c>
      <c r="B17" s="41"/>
      <c r="C17" s="5">
        <f>+měření!A9</f>
        <v>7</v>
      </c>
      <c r="D17" s="27" t="str">
        <f>+měření!B9</f>
        <v>David</v>
      </c>
      <c r="E17" s="27" t="str">
        <f>+měření!C9</f>
        <v>Kuneš</v>
      </c>
      <c r="F17" s="5">
        <f>+měření!D9</f>
        <v>1995</v>
      </c>
      <c r="G17" s="5" t="str">
        <f>+měření!E9</f>
        <v>M</v>
      </c>
      <c r="H17" s="5" t="str">
        <f>+měření!F9</f>
        <v>Vyšní Lhoty</v>
      </c>
      <c r="I17" s="42">
        <f>+měření!K9</f>
        <v>0.0026415509259259257</v>
      </c>
      <c r="J17" s="42">
        <f>+měření!K9</f>
        <v>0.0026415509259259257</v>
      </c>
      <c r="K17" s="45"/>
      <c r="L17" s="42">
        <f t="shared" si="0"/>
        <v>0.0009696759259259257</v>
      </c>
    </row>
    <row r="18" spans="1:12" ht="15">
      <c r="A18" s="5">
        <f t="shared" si="1"/>
        <v>16</v>
      </c>
      <c r="B18" s="41"/>
      <c r="C18" s="5">
        <f>+měření!A28</f>
        <v>34</v>
      </c>
      <c r="D18" s="27" t="str">
        <f>+měření!B28</f>
        <v>Tomáš</v>
      </c>
      <c r="E18" s="27" t="str">
        <f>+měření!C28</f>
        <v>Kotrc</v>
      </c>
      <c r="F18" s="5">
        <f>+měření!D28</f>
        <v>1990</v>
      </c>
      <c r="G18" s="5" t="str">
        <f>+měření!E28</f>
        <v>M</v>
      </c>
      <c r="H18" s="5" t="str">
        <f>+měření!F28</f>
        <v>RFA Team</v>
      </c>
      <c r="I18" s="42">
        <f>+měření!K28</f>
        <v>0.0026517361111111112</v>
      </c>
      <c r="J18" s="42">
        <f>+měření!K28</f>
        <v>0.0026517361111111112</v>
      </c>
      <c r="K18" s="43"/>
      <c r="L18" s="42">
        <f t="shared" si="0"/>
        <v>0.0009798611111111113</v>
      </c>
    </row>
    <row r="19" spans="1:12" ht="15">
      <c r="A19" s="5">
        <f t="shared" si="1"/>
        <v>17</v>
      </c>
      <c r="B19" s="41"/>
      <c r="C19" s="5">
        <f>+měření!A8</f>
        <v>6</v>
      </c>
      <c r="D19" s="27" t="str">
        <f>+měření!B8</f>
        <v>Michal</v>
      </c>
      <c r="E19" s="27" t="str">
        <f>+měření!C8</f>
        <v>Svoboda</v>
      </c>
      <c r="F19" s="5">
        <f>+měření!D8</f>
        <v>1986</v>
      </c>
      <c r="G19" s="5" t="str">
        <f>+měření!E8</f>
        <v>M</v>
      </c>
      <c r="H19" s="5" t="str">
        <f>+měření!F8</f>
        <v>Petřvald</v>
      </c>
      <c r="I19" s="42">
        <f>+měření!K8</f>
        <v>0.0028422453703703704</v>
      </c>
      <c r="J19" s="42">
        <f>+měření!K8</f>
        <v>0.0028422453703703704</v>
      </c>
      <c r="K19" s="43"/>
      <c r="L19" s="42">
        <f t="shared" si="0"/>
        <v>0.0011703703703703704</v>
      </c>
    </row>
    <row r="20" spans="1:12" ht="15">
      <c r="A20" s="5">
        <f t="shared" si="1"/>
        <v>18</v>
      </c>
      <c r="B20" s="41"/>
      <c r="C20" s="5">
        <f>+měření!A24</f>
        <v>28</v>
      </c>
      <c r="D20" s="27" t="str">
        <f>+měření!B24</f>
        <v>Radek</v>
      </c>
      <c r="E20" s="27" t="str">
        <f>+měření!C24</f>
        <v>Šmigura</v>
      </c>
      <c r="F20" s="5">
        <f>+měření!D24</f>
        <v>1991</v>
      </c>
      <c r="G20" s="5" t="str">
        <f>+měření!E24</f>
        <v>M</v>
      </c>
      <c r="H20" s="5" t="str">
        <f>+měření!F24</f>
        <v>Lubina-Drnholec</v>
      </c>
      <c r="I20" s="42">
        <f>+měření!K24</f>
        <v>0.0028564814814814815</v>
      </c>
      <c r="J20" s="42">
        <f>+měření!K24</f>
        <v>0.0028564814814814815</v>
      </c>
      <c r="K20" s="43"/>
      <c r="L20" s="42">
        <f t="shared" si="0"/>
        <v>0.0011846064814814816</v>
      </c>
    </row>
    <row r="21" spans="1:12" ht="15">
      <c r="A21" s="5">
        <f t="shared" si="1"/>
        <v>19</v>
      </c>
      <c r="B21" s="41"/>
      <c r="C21" s="5">
        <f>+měření!A4</f>
        <v>2</v>
      </c>
      <c r="D21" s="27" t="str">
        <f>+měření!B4</f>
        <v>Přemysl</v>
      </c>
      <c r="E21" s="27" t="str">
        <f>+měření!C4</f>
        <v>Pařenica</v>
      </c>
      <c r="F21" s="5">
        <f>+měření!D4</f>
        <v>1989</v>
      </c>
      <c r="G21" s="5" t="str">
        <f>+měření!E4</f>
        <v>M</v>
      </c>
      <c r="H21" s="5" t="str">
        <f>+měření!F4</f>
        <v>Trnávka</v>
      </c>
      <c r="I21" s="44">
        <f>+měření!K4</f>
        <v>0.0029686342592592594</v>
      </c>
      <c r="J21" s="42">
        <f>+měření!K4</f>
        <v>0.0029686342592592594</v>
      </c>
      <c r="K21" s="43"/>
      <c r="L21" s="42">
        <f t="shared" si="0"/>
        <v>0.0012967592592592594</v>
      </c>
    </row>
    <row r="22" spans="1:12" ht="15">
      <c r="A22" s="5">
        <f t="shared" si="1"/>
        <v>20</v>
      </c>
      <c r="B22" s="41"/>
      <c r="C22" s="5"/>
      <c r="D22" s="27" t="str">
        <f>+měření!B32</f>
        <v>Dominik</v>
      </c>
      <c r="E22" s="27" t="str">
        <f>+měření!C32</f>
        <v>Berka</v>
      </c>
      <c r="F22" s="5">
        <f>+měření!D32</f>
        <v>0</v>
      </c>
      <c r="G22" s="5" t="str">
        <f>+měření!E32</f>
        <v>M</v>
      </c>
      <c r="H22" s="5" t="str">
        <f>+měření!F32</f>
        <v>Petřvald</v>
      </c>
      <c r="I22" s="42">
        <f>+měření!G32</f>
        <v>0.0030923611111111113</v>
      </c>
      <c r="J22" s="42">
        <f>+měření!K32</f>
        <v>0.0030923611111111113</v>
      </c>
      <c r="K22" s="43"/>
      <c r="L22" s="42">
        <f t="shared" si="0"/>
        <v>0.0014204861111111113</v>
      </c>
    </row>
    <row r="23" spans="1:12" ht="15">
      <c r="A23" s="5">
        <f t="shared" si="1"/>
        <v>21</v>
      </c>
      <c r="B23" s="41"/>
      <c r="C23" s="5">
        <f>+měření!A13</f>
        <v>12</v>
      </c>
      <c r="D23" s="27" t="str">
        <f>+měření!B13</f>
        <v>Jirka</v>
      </c>
      <c r="E23" s="27" t="str">
        <f>+měření!C13</f>
        <v>Vitásek</v>
      </c>
      <c r="F23" s="5">
        <f>+měření!D13</f>
        <v>1995</v>
      </c>
      <c r="G23" s="5" t="str">
        <f>+měření!E13</f>
        <v>M</v>
      </c>
      <c r="H23" s="5" t="str">
        <f>+měření!F13</f>
        <v>Bohuslavice</v>
      </c>
      <c r="I23" s="42">
        <f>+měření!K13</f>
        <v>0.0034935185185185186</v>
      </c>
      <c r="J23" s="42">
        <f>+měření!K13</f>
        <v>0.0034935185185185186</v>
      </c>
      <c r="K23" s="43"/>
      <c r="L23" s="42">
        <f t="shared" si="0"/>
        <v>0.0018216435185185187</v>
      </c>
    </row>
    <row r="24" spans="1:12" ht="15">
      <c r="A24" s="5">
        <f t="shared" si="1"/>
        <v>22</v>
      </c>
      <c r="B24" s="41"/>
      <c r="C24" s="5">
        <f>+měření!A6</f>
        <v>4</v>
      </c>
      <c r="D24" s="27" t="str">
        <f>+měření!B6</f>
        <v>Láďa</v>
      </c>
      <c r="E24" s="27" t="str">
        <f>+měření!C6</f>
        <v>Rozehnal</v>
      </c>
      <c r="F24" s="5">
        <f>+měření!D6</f>
        <v>1996</v>
      </c>
      <c r="G24" s="5" t="str">
        <f>+měření!E6</f>
        <v>M</v>
      </c>
      <c r="H24" s="5" t="str">
        <f>+měření!F6</f>
        <v>Vyšní Lhoty</v>
      </c>
      <c r="I24" s="44">
        <f>+měření!K6</f>
        <v>0.003708333333333333</v>
      </c>
      <c r="J24" s="42">
        <f>+měření!K6</f>
        <v>0.003708333333333333</v>
      </c>
      <c r="K24" s="43"/>
      <c r="L24" s="42">
        <f t="shared" si="0"/>
        <v>0.002036458333333333</v>
      </c>
    </row>
    <row r="25" spans="1:12" ht="15">
      <c r="A25" s="5">
        <f t="shared" si="1"/>
        <v>23</v>
      </c>
      <c r="B25" s="46"/>
      <c r="C25" s="5">
        <f>+měření!A26</f>
        <v>31</v>
      </c>
      <c r="D25" s="27" t="str">
        <f>+měření!B26</f>
        <v>Roman </v>
      </c>
      <c r="E25" s="27" t="str">
        <f>+měření!C26</f>
        <v>Nováček</v>
      </c>
      <c r="F25" s="5">
        <f>+měření!D26</f>
        <v>1980</v>
      </c>
      <c r="G25" s="5" t="str">
        <f>+měření!E26</f>
        <v>M</v>
      </c>
      <c r="H25" s="5" t="str">
        <f>+měření!F26</f>
        <v>Petřvald</v>
      </c>
      <c r="I25" s="42">
        <f>+měření!K26</f>
        <v>0.004859259259259259</v>
      </c>
      <c r="J25" s="42">
        <f>+měření!K26</f>
        <v>0.004859259259259259</v>
      </c>
      <c r="K25" s="47"/>
      <c r="L25" s="42">
        <f t="shared" si="0"/>
        <v>0.0031873842592592596</v>
      </c>
    </row>
    <row r="26" spans="1:12" ht="15">
      <c r="A26" s="5">
        <f t="shared" si="1"/>
        <v>24</v>
      </c>
      <c r="B26" s="41"/>
      <c r="C26" s="5">
        <f>+měření!A14</f>
        <v>13</v>
      </c>
      <c r="D26" s="27" t="str">
        <f>+měření!B14</f>
        <v>Jiří</v>
      </c>
      <c r="E26" s="27" t="str">
        <f>+měření!C14</f>
        <v>Pitel</v>
      </c>
      <c r="F26" s="5">
        <f>+měření!D14</f>
        <v>1996</v>
      </c>
      <c r="G26" s="5" t="str">
        <f>+měření!E14</f>
        <v>M</v>
      </c>
      <c r="H26" s="5" t="str">
        <f>+měření!F14</f>
        <v>Příbor</v>
      </c>
      <c r="I26" s="42">
        <f>+měření!K14</f>
        <v>0.005071643518518519</v>
      </c>
      <c r="J26" s="42">
        <f>+měření!K14</f>
        <v>0.005071643518518519</v>
      </c>
      <c r="K26" s="43"/>
      <c r="L26" s="42">
        <f t="shared" si="0"/>
        <v>0.003399768518518519</v>
      </c>
    </row>
  </sheetData>
  <sheetProtection selectLockedCells="1" selectUnlockedCells="1"/>
  <printOptions/>
  <pageMargins left="0.19652777777777777" right="0.15763888888888888" top="0.6305555555555555" bottom="0.3541666666666667" header="0.31527777777777777" footer="0.5118055555555555"/>
  <pageSetup horizontalDpi="300" verticalDpi="300" orientation="landscape" paperSize="9"/>
  <headerFooter alignWithMargins="0">
    <oddHeader>&amp;C&amp;"Calibri,Běžné"&amp;16Kategorie 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L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8" sqref="A8"/>
    </sheetView>
  </sheetViews>
  <sheetFormatPr defaultColWidth="8.7109375" defaultRowHeight="12.75"/>
  <cols>
    <col min="1" max="1" width="12.421875" style="1" customWidth="1"/>
    <col min="2" max="2" width="4.28125" style="36" customWidth="1"/>
    <col min="3" max="3" width="12.00390625" style="1" customWidth="1"/>
    <col min="4" max="4" width="11.28125" style="1" customWidth="1"/>
    <col min="5" max="5" width="13.421875" style="1" customWidth="1"/>
    <col min="6" max="6" width="11.28125" style="1" customWidth="1"/>
    <col min="7" max="7" width="12.7109375" style="1" customWidth="1"/>
    <col min="8" max="8" width="14.421875" style="1" customWidth="1"/>
    <col min="9" max="9" width="0" style="1" hidden="1" customWidth="1"/>
    <col min="10" max="10" width="12.7109375" style="1" customWidth="1"/>
    <col min="11" max="11" width="3.7109375" style="36" customWidth="1"/>
    <col min="12" max="12" width="21.00390625" style="1" customWidth="1"/>
    <col min="13" max="16384" width="8.7109375" style="1" customWidth="1"/>
  </cols>
  <sheetData>
    <row r="1" spans="1:12" ht="37.5">
      <c r="A1" s="3" t="s">
        <v>110</v>
      </c>
      <c r="B1" s="38"/>
      <c r="C1" s="3" t="s">
        <v>1</v>
      </c>
      <c r="D1" s="4" t="s">
        <v>2</v>
      </c>
      <c r="E1" s="4" t="s">
        <v>3</v>
      </c>
      <c r="F1" s="3" t="s">
        <v>4</v>
      </c>
      <c r="G1" s="4" t="s">
        <v>111</v>
      </c>
      <c r="H1" s="4" t="s">
        <v>6</v>
      </c>
      <c r="I1" s="4" t="s">
        <v>7</v>
      </c>
      <c r="J1" s="4" t="s">
        <v>8</v>
      </c>
      <c r="K1" s="39"/>
      <c r="L1" s="40" t="s">
        <v>112</v>
      </c>
    </row>
    <row r="3" spans="1:12" ht="15">
      <c r="A3" s="5">
        <v>1</v>
      </c>
      <c r="B3" s="48"/>
      <c r="C3" s="5">
        <f>+měření!A18</f>
        <v>19</v>
      </c>
      <c r="D3" s="27" t="str">
        <f>+měření!B18</f>
        <v>Radim</v>
      </c>
      <c r="E3" s="27" t="str">
        <f>+měření!C18</f>
        <v>Tomášek</v>
      </c>
      <c r="F3" s="5">
        <f>+měření!D18</f>
        <v>1979</v>
      </c>
      <c r="G3" s="5" t="str">
        <f>+měření!E18</f>
        <v>M35</v>
      </c>
      <c r="H3" s="5" t="str">
        <f>+měření!F18</f>
        <v>Metylovice</v>
      </c>
      <c r="I3" s="44">
        <f>+měření!K18</f>
        <v>0.0022221064814814816</v>
      </c>
      <c r="J3" s="42">
        <f>+měření!K18</f>
        <v>0.0022221064814814816</v>
      </c>
      <c r="K3" s="43"/>
      <c r="L3" s="42">
        <f>IF(J3="","",J3-$J$3)</f>
        <v>0</v>
      </c>
    </row>
    <row r="4" spans="1:12" ht="15">
      <c r="A4" s="5">
        <v>2</v>
      </c>
      <c r="B4" s="48"/>
      <c r="C4" s="5">
        <f>+měření!A3</f>
        <v>1</v>
      </c>
      <c r="D4" s="27" t="str">
        <f>+měření!B3</f>
        <v>Ondřej</v>
      </c>
      <c r="E4" s="27" t="str">
        <f>+měření!C3</f>
        <v>Fabián</v>
      </c>
      <c r="F4" s="5">
        <f>+měření!D3</f>
        <v>1979</v>
      </c>
      <c r="G4" s="5" t="str">
        <f>+měření!E3</f>
        <v>M35</v>
      </c>
      <c r="H4" s="5" t="str">
        <f>+měření!F3</f>
        <v>Petřvald</v>
      </c>
      <c r="I4" s="44">
        <f>+měření!K3</f>
        <v>0.0023846064814814815</v>
      </c>
      <c r="J4" s="42">
        <f>+měření!K3</f>
        <v>0.0023846064814814815</v>
      </c>
      <c r="K4" s="43"/>
      <c r="L4" s="42">
        <f>IF(J4="","",J4-$J$3)</f>
        <v>0.00016249999999999988</v>
      </c>
    </row>
    <row r="5" spans="1:12" ht="15">
      <c r="A5" s="5">
        <v>3</v>
      </c>
      <c r="B5" s="48"/>
      <c r="C5" s="5">
        <f>+měření!A11</f>
        <v>10</v>
      </c>
      <c r="D5" s="27" t="str">
        <f>+měření!B11</f>
        <v>Stanislav</v>
      </c>
      <c r="E5" s="27" t="str">
        <f>+měření!C11</f>
        <v>Fabík</v>
      </c>
      <c r="F5" s="5">
        <f>+měření!D11</f>
        <v>1980</v>
      </c>
      <c r="G5" s="5" t="str">
        <f>+měření!E11</f>
        <v>M35</v>
      </c>
      <c r="H5" s="5" t="str">
        <f>+měření!F11</f>
        <v>Větřkovice</v>
      </c>
      <c r="I5" s="44">
        <f>+měření!K11</f>
        <v>0.002789351851851852</v>
      </c>
      <c r="J5" s="42">
        <f>+měření!K11</f>
        <v>0.002789351851851852</v>
      </c>
      <c r="K5" s="43"/>
      <c r="L5" s="42">
        <f>IF(J5="","",J5-$J$3)</f>
        <v>0.0005672453703703703</v>
      </c>
    </row>
    <row r="6" spans="1:12" ht="15">
      <c r="A6" s="5">
        <v>4</v>
      </c>
      <c r="B6" s="49"/>
      <c r="C6" s="5">
        <f>+'Startovní listina'!B36</f>
        <v>37</v>
      </c>
      <c r="D6" s="27" t="str">
        <f>+'Startovní listina'!C36</f>
        <v>Lukáš</v>
      </c>
      <c r="E6" s="27" t="str">
        <f>+'Startovní listina'!D36</f>
        <v>Čani</v>
      </c>
      <c r="F6" s="5">
        <f>+'Startovní listina'!E36</f>
        <v>1974</v>
      </c>
      <c r="G6" s="5" t="str">
        <f>+'Startovní listina'!F36</f>
        <v>M35</v>
      </c>
      <c r="H6" s="5" t="str">
        <f>+'Startovní listina'!G36</f>
        <v>Petřvald</v>
      </c>
      <c r="I6" s="5" t="e">
        <f>+'Startovní listina'!#REF!</f>
        <v>#REF!</v>
      </c>
      <c r="J6" s="42">
        <f>+měření!G31</f>
        <v>0.0030230324074074074</v>
      </c>
      <c r="K6" s="45"/>
      <c r="L6" s="42">
        <f>IF(J6="","",J6-$J$3)</f>
        <v>0.0008009259259259259</v>
      </c>
    </row>
    <row r="7" spans="1:12" ht="15">
      <c r="A7" s="6"/>
      <c r="B7" s="48"/>
      <c r="C7" s="5"/>
      <c r="D7" s="27"/>
      <c r="E7" s="27"/>
      <c r="F7" s="5"/>
      <c r="G7" s="5"/>
      <c r="H7" s="5"/>
      <c r="I7" s="5"/>
      <c r="J7" s="42"/>
      <c r="K7" s="43"/>
      <c r="L7" s="42">
        <f>IF(J7="","",$J$3-J7)</f>
      </c>
    </row>
    <row r="8" spans="1:12" ht="15">
      <c r="A8" s="50"/>
      <c r="C8" s="51"/>
      <c r="D8" s="52"/>
      <c r="E8" s="52"/>
      <c r="F8" s="51"/>
      <c r="G8" s="51"/>
      <c r="H8" s="51"/>
      <c r="I8" s="51"/>
      <c r="J8" s="53"/>
      <c r="K8" s="54"/>
      <c r="L8" s="53"/>
    </row>
    <row r="9" spans="1:12" ht="15">
      <c r="A9" s="36"/>
      <c r="C9" s="46"/>
      <c r="D9" s="55"/>
      <c r="E9" s="55"/>
      <c r="F9" s="46"/>
      <c r="G9" s="46"/>
      <c r="H9" s="46"/>
      <c r="I9" s="46"/>
      <c r="J9" s="56"/>
      <c r="K9" s="54"/>
      <c r="L9" s="56"/>
    </row>
    <row r="10" spans="1:12" ht="15">
      <c r="A10" s="36"/>
      <c r="C10" s="46"/>
      <c r="D10" s="55"/>
      <c r="E10" s="55"/>
      <c r="F10" s="46"/>
      <c r="G10" s="46"/>
      <c r="H10" s="46"/>
      <c r="I10" s="46"/>
      <c r="J10" s="56"/>
      <c r="K10" s="54"/>
      <c r="L10" s="56"/>
    </row>
    <row r="11" spans="1:12" ht="15">
      <c r="A11" s="36"/>
      <c r="C11" s="36"/>
      <c r="D11" s="36"/>
      <c r="E11" s="36"/>
      <c r="F11" s="36"/>
      <c r="G11" s="36"/>
      <c r="H11" s="36"/>
      <c r="I11" s="36"/>
      <c r="J11" s="36"/>
      <c r="K11" s="54"/>
      <c r="L11" s="56"/>
    </row>
    <row r="12" spans="1:12" ht="15">
      <c r="A12" s="36"/>
      <c r="C12" s="46"/>
      <c r="D12" s="55"/>
      <c r="E12" s="55"/>
      <c r="F12" s="46"/>
      <c r="G12" s="46"/>
      <c r="H12" s="46"/>
      <c r="I12" s="46"/>
      <c r="J12" s="56"/>
      <c r="K12" s="54"/>
      <c r="L12" s="56"/>
    </row>
    <row r="13" spans="1:12" ht="15">
      <c r="A13" s="36"/>
      <c r="C13" s="46"/>
      <c r="D13" s="55"/>
      <c r="E13" s="55"/>
      <c r="F13" s="46"/>
      <c r="G13" s="46"/>
      <c r="H13" s="46"/>
      <c r="I13" s="46"/>
      <c r="J13" s="56"/>
      <c r="K13" s="54"/>
      <c r="L13" s="56"/>
    </row>
    <row r="14" spans="1:12" ht="15">
      <c r="A14" s="36"/>
      <c r="C14" s="46"/>
      <c r="D14" s="55"/>
      <c r="E14" s="55"/>
      <c r="F14" s="46"/>
      <c r="G14" s="46"/>
      <c r="H14" s="46"/>
      <c r="I14" s="46"/>
      <c r="J14" s="56"/>
      <c r="K14" s="54"/>
      <c r="L14" s="56"/>
    </row>
    <row r="15" spans="1:12" ht="15">
      <c r="A15" s="36"/>
      <c r="C15" s="46"/>
      <c r="D15" s="55"/>
      <c r="E15" s="55"/>
      <c r="F15" s="46"/>
      <c r="G15" s="46"/>
      <c r="H15" s="46"/>
      <c r="I15" s="46"/>
      <c r="J15" s="56"/>
      <c r="K15" s="54"/>
      <c r="L15" s="56"/>
    </row>
    <row r="16" spans="1:12" ht="15">
      <c r="A16" s="36"/>
      <c r="C16" s="46"/>
      <c r="D16" s="55"/>
      <c r="E16" s="55"/>
      <c r="F16" s="46"/>
      <c r="G16" s="46"/>
      <c r="H16" s="46"/>
      <c r="I16" s="46"/>
      <c r="J16" s="56"/>
      <c r="K16" s="54"/>
      <c r="L16" s="56"/>
    </row>
    <row r="17" spans="1:12" ht="15">
      <c r="A17" s="36"/>
      <c r="C17" s="46"/>
      <c r="D17" s="55"/>
      <c r="E17" s="55"/>
      <c r="F17" s="46"/>
      <c r="G17" s="46"/>
      <c r="H17" s="46"/>
      <c r="I17" s="46"/>
      <c r="J17" s="56"/>
      <c r="K17" s="54"/>
      <c r="L17" s="56"/>
    </row>
    <row r="18" spans="1:12" ht="15">
      <c r="A18" s="36"/>
      <c r="C18" s="46"/>
      <c r="D18" s="55"/>
      <c r="E18" s="55"/>
      <c r="F18" s="46"/>
      <c r="G18" s="46"/>
      <c r="H18" s="46"/>
      <c r="I18" s="46"/>
      <c r="J18" s="56"/>
      <c r="K18" s="54"/>
      <c r="L18" s="56"/>
    </row>
    <row r="19" spans="1:12" ht="15">
      <c r="A19" s="57"/>
      <c r="B19" s="57"/>
      <c r="C19" s="46"/>
      <c r="D19" s="55"/>
      <c r="E19" s="55"/>
      <c r="F19" s="46"/>
      <c r="G19" s="46"/>
      <c r="H19" s="46"/>
      <c r="I19" s="46"/>
      <c r="J19" s="56"/>
      <c r="K19" s="58"/>
      <c r="L19" s="56"/>
    </row>
    <row r="20" spans="1:12" ht="15">
      <c r="A20" s="36"/>
      <c r="C20" s="36"/>
      <c r="D20" s="36"/>
      <c r="E20" s="36"/>
      <c r="F20" s="36"/>
      <c r="G20" s="36"/>
      <c r="H20" s="36"/>
      <c r="I20" s="36"/>
      <c r="J20" s="36"/>
      <c r="K20" s="54"/>
      <c r="L20" s="56"/>
    </row>
    <row r="21" spans="1:12" ht="15">
      <c r="A21" s="36"/>
      <c r="C21" s="46"/>
      <c r="D21" s="55"/>
      <c r="E21" s="55"/>
      <c r="F21" s="46"/>
      <c r="G21" s="46"/>
      <c r="H21" s="46"/>
      <c r="I21" s="46"/>
      <c r="J21" s="56"/>
      <c r="K21" s="54"/>
      <c r="L21" s="56"/>
    </row>
    <row r="22" spans="1:12" ht="15">
      <c r="A22" s="36"/>
      <c r="C22" s="46"/>
      <c r="D22" s="55"/>
      <c r="E22" s="55"/>
      <c r="F22" s="46"/>
      <c r="G22" s="46"/>
      <c r="H22" s="46"/>
      <c r="I22" s="46"/>
      <c r="J22" s="56"/>
      <c r="K22" s="54"/>
      <c r="L22" s="56"/>
    </row>
    <row r="23" spans="1:12" ht="15">
      <c r="A23" s="36"/>
      <c r="C23" s="46"/>
      <c r="D23" s="55"/>
      <c r="E23" s="55"/>
      <c r="F23" s="46"/>
      <c r="G23" s="46"/>
      <c r="H23" s="46"/>
      <c r="I23" s="46"/>
      <c r="J23" s="56"/>
      <c r="K23" s="54"/>
      <c r="L23" s="56"/>
    </row>
    <row r="24" spans="1:12" ht="15">
      <c r="A24" s="36"/>
      <c r="C24" s="46"/>
      <c r="D24" s="55"/>
      <c r="E24" s="55"/>
      <c r="F24" s="46"/>
      <c r="G24" s="46"/>
      <c r="H24" s="46"/>
      <c r="I24" s="46"/>
      <c r="J24" s="56"/>
      <c r="K24" s="54"/>
      <c r="L24" s="56"/>
    </row>
    <row r="25" spans="1:12" ht="15">
      <c r="A25" s="36"/>
      <c r="C25" s="46"/>
      <c r="D25" s="55"/>
      <c r="E25" s="55"/>
      <c r="F25" s="46"/>
      <c r="G25" s="46"/>
      <c r="H25" s="46"/>
      <c r="I25" s="46"/>
      <c r="J25" s="56"/>
      <c r="K25" s="54"/>
      <c r="L25" s="56"/>
    </row>
    <row r="26" spans="1:12" ht="15">
      <c r="A26" s="36"/>
      <c r="C26" s="46"/>
      <c r="D26" s="55"/>
      <c r="E26" s="55"/>
      <c r="F26" s="46"/>
      <c r="G26" s="46"/>
      <c r="H26" s="46"/>
      <c r="I26" s="46"/>
      <c r="J26" s="56"/>
      <c r="K26" s="54"/>
      <c r="L26" s="56"/>
    </row>
    <row r="27" spans="1:12" ht="15">
      <c r="A27" s="36"/>
      <c r="C27" s="46"/>
      <c r="D27" s="55"/>
      <c r="E27" s="55"/>
      <c r="F27" s="46"/>
      <c r="G27" s="46"/>
      <c r="H27" s="46"/>
      <c r="I27" s="46"/>
      <c r="J27" s="56"/>
      <c r="K27" s="54"/>
      <c r="L27" s="56"/>
    </row>
    <row r="28" spans="1:12" ht="15">
      <c r="A28" s="36"/>
      <c r="C28" s="46"/>
      <c r="D28" s="55"/>
      <c r="E28" s="55"/>
      <c r="F28" s="46"/>
      <c r="G28" s="46"/>
      <c r="H28" s="46"/>
      <c r="I28" s="46"/>
      <c r="J28" s="56"/>
      <c r="K28" s="54"/>
      <c r="L28" s="56"/>
    </row>
    <row r="29" spans="1:12" ht="15">
      <c r="A29" s="36"/>
      <c r="C29" s="46"/>
      <c r="D29" s="55"/>
      <c r="E29" s="55"/>
      <c r="F29" s="46"/>
      <c r="G29" s="46"/>
      <c r="H29" s="46"/>
      <c r="I29" s="46"/>
      <c r="J29" s="56"/>
      <c r="K29" s="54"/>
      <c r="L29" s="56"/>
    </row>
    <row r="30" spans="1:12" ht="15">
      <c r="A30" s="36"/>
      <c r="C30" s="46"/>
      <c r="D30" s="55"/>
      <c r="E30" s="55"/>
      <c r="F30" s="46"/>
      <c r="G30" s="46"/>
      <c r="H30" s="46"/>
      <c r="I30" s="46"/>
      <c r="J30" s="56"/>
      <c r="K30" s="54"/>
      <c r="L30" s="56"/>
    </row>
    <row r="31" spans="1:12" ht="15">
      <c r="A31" s="36"/>
      <c r="C31" s="46"/>
      <c r="D31" s="55"/>
      <c r="E31" s="55"/>
      <c r="F31" s="46"/>
      <c r="G31" s="46"/>
      <c r="H31" s="46"/>
      <c r="I31" s="46"/>
      <c r="J31" s="56"/>
      <c r="K31" s="54"/>
      <c r="L31" s="56"/>
    </row>
    <row r="32" spans="1:12" ht="15">
      <c r="A32" s="36"/>
      <c r="C32" s="46"/>
      <c r="D32" s="55"/>
      <c r="E32" s="55"/>
      <c r="F32" s="46"/>
      <c r="G32" s="46"/>
      <c r="H32" s="46"/>
      <c r="I32" s="46"/>
      <c r="J32" s="56"/>
      <c r="K32" s="54"/>
      <c r="L32" s="56"/>
    </row>
    <row r="33" spans="1:12" ht="15">
      <c r="A33" s="36"/>
      <c r="C33" s="36"/>
      <c r="D33" s="36"/>
      <c r="E33" s="36"/>
      <c r="F33" s="36"/>
      <c r="G33" s="36"/>
      <c r="H33" s="36"/>
      <c r="I33" s="36"/>
      <c r="J33" s="36"/>
      <c r="K33" s="54"/>
      <c r="L33" s="56"/>
    </row>
    <row r="34" spans="1:12" ht="15">
      <c r="A34" s="57"/>
      <c r="B34" s="57"/>
      <c r="C34" s="46"/>
      <c r="D34" s="55"/>
      <c r="E34" s="55"/>
      <c r="F34" s="46"/>
      <c r="G34" s="46"/>
      <c r="H34" s="46"/>
      <c r="I34" s="46"/>
      <c r="J34" s="56"/>
      <c r="K34" s="58"/>
      <c r="L34" s="56"/>
    </row>
    <row r="35" spans="1:12" ht="15">
      <c r="A35" s="36"/>
      <c r="C35" s="46"/>
      <c r="D35" s="55"/>
      <c r="E35" s="55"/>
      <c r="F35" s="46"/>
      <c r="G35" s="46"/>
      <c r="H35" s="46"/>
      <c r="I35" s="46"/>
      <c r="J35" s="56"/>
      <c r="K35" s="54"/>
      <c r="L35" s="56"/>
    </row>
    <row r="36" spans="1:12" ht="15">
      <c r="A36" s="36"/>
      <c r="C36" s="46"/>
      <c r="D36" s="55"/>
      <c r="E36" s="55"/>
      <c r="F36" s="46"/>
      <c r="G36" s="46"/>
      <c r="H36" s="46"/>
      <c r="I36" s="46"/>
      <c r="J36" s="56"/>
      <c r="K36" s="54"/>
      <c r="L36" s="56"/>
    </row>
    <row r="37" spans="1:12" ht="15">
      <c r="A37" s="36"/>
      <c r="C37" s="46"/>
      <c r="D37" s="55"/>
      <c r="E37" s="55"/>
      <c r="F37" s="46"/>
      <c r="G37" s="46"/>
      <c r="H37" s="46"/>
      <c r="I37" s="46"/>
      <c r="J37" s="56"/>
      <c r="K37" s="54"/>
      <c r="L37" s="56"/>
    </row>
  </sheetData>
  <sheetProtection selectLockedCells="1" selectUnlockedCells="1"/>
  <printOptions/>
  <pageMargins left="0.27569444444444446" right="0.7083333333333334" top="0.8270833333333333" bottom="0.7875" header="0.31527777777777777" footer="0.5118055555555555"/>
  <pageSetup horizontalDpi="300" verticalDpi="300" orientation="landscape" paperSize="9"/>
  <headerFooter alignWithMargins="0">
    <oddHeader>&amp;C&amp;"Calibri,Běžné"&amp;16Kategorie M35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8.7109375" defaultRowHeight="12.75"/>
  <cols>
    <col min="1" max="1" width="12.00390625" style="1" customWidth="1"/>
    <col min="2" max="2" width="4.421875" style="36" customWidth="1"/>
    <col min="3" max="3" width="12.00390625" style="1" customWidth="1"/>
    <col min="4" max="4" width="10.57421875" style="1" customWidth="1"/>
    <col min="5" max="5" width="12.7109375" style="1" customWidth="1"/>
    <col min="6" max="6" width="11.00390625" style="1" customWidth="1"/>
    <col min="7" max="7" width="14.00390625" style="1" customWidth="1"/>
    <col min="8" max="8" width="18.00390625" style="1" customWidth="1"/>
    <col min="9" max="9" width="0" style="1" hidden="1" customWidth="1"/>
    <col min="10" max="10" width="13.7109375" style="1" customWidth="1"/>
    <col min="11" max="11" width="5.7109375" style="36" customWidth="1"/>
    <col min="12" max="12" width="21.00390625" style="1" customWidth="1"/>
    <col min="13" max="16384" width="8.7109375" style="1" customWidth="1"/>
  </cols>
  <sheetData>
    <row r="1" spans="1:12" ht="56.25">
      <c r="A1" s="3" t="s">
        <v>110</v>
      </c>
      <c r="B1" s="38"/>
      <c r="C1" s="3" t="s">
        <v>1</v>
      </c>
      <c r="D1" s="4" t="s">
        <v>2</v>
      </c>
      <c r="E1" s="4" t="s">
        <v>3</v>
      </c>
      <c r="F1" s="3" t="s">
        <v>4</v>
      </c>
      <c r="G1" s="4" t="s">
        <v>111</v>
      </c>
      <c r="H1" s="4" t="s">
        <v>6</v>
      </c>
      <c r="I1" s="4" t="s">
        <v>7</v>
      </c>
      <c r="J1" s="4" t="s">
        <v>8</v>
      </c>
      <c r="K1" s="39"/>
      <c r="L1" s="40" t="s">
        <v>112</v>
      </c>
    </row>
    <row r="3" spans="1:12" ht="15">
      <c r="A3" s="5">
        <v>1</v>
      </c>
      <c r="B3" s="48"/>
      <c r="C3" s="5">
        <f>+měření!A19</f>
        <v>20</v>
      </c>
      <c r="D3" s="27" t="str">
        <f>+měření!B19</f>
        <v>Adam</v>
      </c>
      <c r="E3" s="27" t="str">
        <f>+měření!C19</f>
        <v>Ryš</v>
      </c>
      <c r="F3" s="5">
        <f>+měření!D19</f>
        <v>1964</v>
      </c>
      <c r="G3" s="5" t="str">
        <f>+měření!E19</f>
        <v>M45</v>
      </c>
      <c r="H3" s="5" t="str">
        <f>+měření!F19</f>
        <v>Bohuslavice</v>
      </c>
      <c r="I3" s="42">
        <f>+měření!K19</f>
        <v>0.002731597222222222</v>
      </c>
      <c r="J3" s="42">
        <f>+měření!K19</f>
        <v>0.002731597222222222</v>
      </c>
      <c r="K3" s="43"/>
      <c r="L3" s="42">
        <f>IF(J3="","",J3-$J$3)</f>
        <v>0</v>
      </c>
    </row>
    <row r="4" spans="1:12" ht="15">
      <c r="A4" s="5">
        <v>2</v>
      </c>
      <c r="B4" s="48"/>
      <c r="C4" s="5">
        <f>+měření!A16</f>
        <v>16</v>
      </c>
      <c r="D4" s="27" t="str">
        <f>+měření!B16</f>
        <v>Jarda</v>
      </c>
      <c r="E4" s="27" t="str">
        <f>+měření!C16</f>
        <v>Obsadný</v>
      </c>
      <c r="F4" s="5">
        <f>+měření!D16</f>
        <v>1966</v>
      </c>
      <c r="G4" s="5" t="str">
        <f>+měření!E16</f>
        <v>M45</v>
      </c>
      <c r="H4" s="5" t="str">
        <f>+měření!F16</f>
        <v>Kateřinice</v>
      </c>
      <c r="I4" s="42">
        <f>+měření!K16</f>
        <v>0.0037328703703703703</v>
      </c>
      <c r="J4" s="42">
        <f>+měření!K16</f>
        <v>0.0037328703703703703</v>
      </c>
      <c r="K4" s="43"/>
      <c r="L4" s="42">
        <f>IF(J4="","",J4-$J$3)</f>
        <v>0.0010012731481481483</v>
      </c>
    </row>
    <row r="5" spans="1:12" ht="15">
      <c r="A5" s="5"/>
      <c r="B5" s="48"/>
      <c r="C5" s="5"/>
      <c r="D5" s="27"/>
      <c r="E5" s="27"/>
      <c r="F5" s="5"/>
      <c r="G5" s="5"/>
      <c r="H5" s="5"/>
      <c r="I5" s="5"/>
      <c r="J5" s="42"/>
      <c r="K5" s="43"/>
      <c r="L5" s="42">
        <f>IF(J5="","",#REF!-J5)</f>
      </c>
    </row>
    <row r="6" spans="1:12" ht="15">
      <c r="A6" s="10"/>
      <c r="B6" s="49"/>
      <c r="C6" s="5"/>
      <c r="D6" s="27"/>
      <c r="E6" s="27"/>
      <c r="F6" s="5"/>
      <c r="G6" s="5"/>
      <c r="H6" s="5"/>
      <c r="I6" s="5"/>
      <c r="J6" s="42"/>
      <c r="K6" s="45"/>
      <c r="L6" s="42">
        <f>IF(J6="","",#REF!-J6)</f>
      </c>
    </row>
    <row r="7" spans="1:12" s="36" customFormat="1" ht="15">
      <c r="A7" s="50"/>
      <c r="C7" s="51"/>
      <c r="D7" s="52"/>
      <c r="E7" s="52"/>
      <c r="F7" s="51"/>
      <c r="G7" s="51"/>
      <c r="H7" s="51"/>
      <c r="I7" s="51"/>
      <c r="J7" s="53"/>
      <c r="K7" s="54"/>
      <c r="L7" s="53">
        <f aca="true" t="shared" si="0" ref="L7:L37">IF(J7="","",+J7-"#REF!)")</f>
      </c>
    </row>
    <row r="8" spans="3:12" s="36" customFormat="1" ht="15">
      <c r="C8" s="46"/>
      <c r="D8" s="55"/>
      <c r="E8" s="55"/>
      <c r="F8" s="46"/>
      <c r="G8" s="46"/>
      <c r="H8" s="46"/>
      <c r="I8" s="46"/>
      <c r="J8" s="56"/>
      <c r="K8" s="54"/>
      <c r="L8" s="56">
        <f t="shared" si="0"/>
      </c>
    </row>
    <row r="9" spans="3:12" s="36" customFormat="1" ht="15">
      <c r="C9" s="46"/>
      <c r="D9" s="55"/>
      <c r="E9" s="55"/>
      <c r="F9" s="46"/>
      <c r="G9" s="46"/>
      <c r="H9" s="46"/>
      <c r="I9" s="46"/>
      <c r="J9" s="56"/>
      <c r="K9" s="54"/>
      <c r="L9" s="56">
        <f t="shared" si="0"/>
      </c>
    </row>
    <row r="10" spans="3:12" s="36" customFormat="1" ht="15">
      <c r="C10" s="46"/>
      <c r="D10" s="55"/>
      <c r="E10" s="55"/>
      <c r="F10" s="46"/>
      <c r="G10" s="46"/>
      <c r="H10" s="46"/>
      <c r="I10" s="46"/>
      <c r="J10" s="56"/>
      <c r="K10" s="54"/>
      <c r="L10" s="56">
        <f t="shared" si="0"/>
      </c>
    </row>
    <row r="11" spans="3:12" s="36" customFormat="1" ht="15">
      <c r="C11" s="46"/>
      <c r="D11" s="55"/>
      <c r="E11" s="55"/>
      <c r="F11" s="46"/>
      <c r="G11" s="46"/>
      <c r="H11" s="46"/>
      <c r="I11" s="46"/>
      <c r="J11" s="56"/>
      <c r="K11" s="54"/>
      <c r="L11" s="56">
        <f t="shared" si="0"/>
      </c>
    </row>
    <row r="12" spans="3:12" s="36" customFormat="1" ht="15">
      <c r="C12" s="46"/>
      <c r="D12" s="55"/>
      <c r="E12" s="55"/>
      <c r="F12" s="46"/>
      <c r="G12" s="46"/>
      <c r="H12" s="46"/>
      <c r="I12" s="46"/>
      <c r="J12" s="56"/>
      <c r="K12" s="54"/>
      <c r="L12" s="56">
        <f t="shared" si="0"/>
      </c>
    </row>
    <row r="13" spans="3:12" s="36" customFormat="1" ht="15">
      <c r="C13" s="46"/>
      <c r="D13" s="55"/>
      <c r="E13" s="55"/>
      <c r="F13" s="46"/>
      <c r="G13" s="46"/>
      <c r="H13" s="46"/>
      <c r="I13" s="46"/>
      <c r="J13" s="56"/>
      <c r="K13" s="54"/>
      <c r="L13" s="56">
        <f t="shared" si="0"/>
      </c>
    </row>
    <row r="14" spans="3:12" s="36" customFormat="1" ht="15">
      <c r="C14" s="46"/>
      <c r="D14" s="55"/>
      <c r="E14" s="55"/>
      <c r="F14" s="46"/>
      <c r="G14" s="46"/>
      <c r="H14" s="46"/>
      <c r="I14" s="46"/>
      <c r="J14" s="56"/>
      <c r="K14" s="54"/>
      <c r="L14" s="56">
        <f t="shared" si="0"/>
      </c>
    </row>
    <row r="15" spans="3:12" s="36" customFormat="1" ht="15">
      <c r="C15" s="46"/>
      <c r="D15" s="55"/>
      <c r="E15" s="55"/>
      <c r="F15" s="46"/>
      <c r="G15" s="46"/>
      <c r="H15" s="46"/>
      <c r="I15" s="46"/>
      <c r="J15" s="56"/>
      <c r="K15" s="54"/>
      <c r="L15" s="56">
        <f t="shared" si="0"/>
      </c>
    </row>
    <row r="16" spans="3:12" s="36" customFormat="1" ht="15">
      <c r="C16" s="46"/>
      <c r="D16" s="55"/>
      <c r="E16" s="55"/>
      <c r="F16" s="46"/>
      <c r="G16" s="46"/>
      <c r="H16" s="46"/>
      <c r="I16" s="46"/>
      <c r="J16" s="56"/>
      <c r="K16" s="54"/>
      <c r="L16" s="56">
        <f t="shared" si="0"/>
      </c>
    </row>
    <row r="17" spans="3:12" s="36" customFormat="1" ht="15">
      <c r="C17" s="46"/>
      <c r="D17" s="55"/>
      <c r="E17" s="55"/>
      <c r="F17" s="46"/>
      <c r="G17" s="46"/>
      <c r="H17" s="46"/>
      <c r="I17" s="46"/>
      <c r="J17" s="56"/>
      <c r="K17" s="54"/>
      <c r="L17" s="56">
        <f t="shared" si="0"/>
      </c>
    </row>
    <row r="18" spans="3:12" s="36" customFormat="1" ht="15">
      <c r="C18" s="46"/>
      <c r="D18" s="55"/>
      <c r="E18" s="55"/>
      <c r="F18" s="46"/>
      <c r="G18" s="46"/>
      <c r="H18" s="46"/>
      <c r="I18" s="46"/>
      <c r="J18" s="56"/>
      <c r="K18" s="54"/>
      <c r="L18" s="56">
        <f t="shared" si="0"/>
      </c>
    </row>
    <row r="19" spans="3:12" s="36" customFormat="1" ht="15">
      <c r="C19" s="46"/>
      <c r="D19" s="55"/>
      <c r="E19" s="55"/>
      <c r="F19" s="46"/>
      <c r="G19" s="46"/>
      <c r="H19" s="46"/>
      <c r="I19" s="46"/>
      <c r="J19" s="56"/>
      <c r="K19" s="54"/>
      <c r="L19" s="56">
        <f t="shared" si="0"/>
      </c>
    </row>
    <row r="20" spans="3:12" s="36" customFormat="1" ht="15">
      <c r="C20" s="46"/>
      <c r="D20" s="55"/>
      <c r="E20" s="55"/>
      <c r="F20" s="46"/>
      <c r="G20" s="46"/>
      <c r="H20" s="46"/>
      <c r="I20" s="46"/>
      <c r="J20" s="56"/>
      <c r="K20" s="54"/>
      <c r="L20" s="56">
        <f t="shared" si="0"/>
      </c>
    </row>
    <row r="21" spans="3:12" s="36" customFormat="1" ht="15">
      <c r="C21" s="46"/>
      <c r="D21" s="55"/>
      <c r="E21" s="55"/>
      <c r="F21" s="46"/>
      <c r="G21" s="46"/>
      <c r="H21" s="46"/>
      <c r="I21" s="46"/>
      <c r="J21" s="56"/>
      <c r="K21" s="54"/>
      <c r="L21" s="56">
        <f t="shared" si="0"/>
      </c>
    </row>
    <row r="22" spans="3:12" s="36" customFormat="1" ht="15">
      <c r="C22" s="46"/>
      <c r="D22" s="55"/>
      <c r="E22" s="55"/>
      <c r="F22" s="46"/>
      <c r="G22" s="46"/>
      <c r="H22" s="46"/>
      <c r="I22" s="46"/>
      <c r="J22" s="56"/>
      <c r="K22" s="54"/>
      <c r="L22" s="56">
        <f t="shared" si="0"/>
      </c>
    </row>
    <row r="23" spans="3:12" s="36" customFormat="1" ht="15">
      <c r="C23" s="46"/>
      <c r="D23" s="55"/>
      <c r="E23" s="55"/>
      <c r="F23" s="46"/>
      <c r="G23" s="46"/>
      <c r="H23" s="46"/>
      <c r="I23" s="46"/>
      <c r="J23" s="56"/>
      <c r="K23" s="54"/>
      <c r="L23" s="56">
        <f t="shared" si="0"/>
      </c>
    </row>
    <row r="24" spans="3:12" s="36" customFormat="1" ht="15">
      <c r="C24" s="46"/>
      <c r="D24" s="55"/>
      <c r="E24" s="55"/>
      <c r="F24" s="46"/>
      <c r="G24" s="46"/>
      <c r="H24" s="46"/>
      <c r="I24" s="46"/>
      <c r="J24" s="56"/>
      <c r="K24" s="54"/>
      <c r="L24" s="56">
        <f t="shared" si="0"/>
      </c>
    </row>
    <row r="25" spans="3:12" s="36" customFormat="1" ht="15">
      <c r="C25" s="46"/>
      <c r="D25" s="55"/>
      <c r="E25" s="55"/>
      <c r="F25" s="46"/>
      <c r="G25" s="46"/>
      <c r="H25" s="46"/>
      <c r="I25" s="46"/>
      <c r="J25" s="56"/>
      <c r="K25" s="54"/>
      <c r="L25" s="56">
        <f t="shared" si="0"/>
      </c>
    </row>
    <row r="26" spans="3:12" s="36" customFormat="1" ht="15">
      <c r="C26" s="46"/>
      <c r="D26" s="55"/>
      <c r="E26" s="55"/>
      <c r="F26" s="46"/>
      <c r="G26" s="46"/>
      <c r="H26" s="46"/>
      <c r="I26" s="46"/>
      <c r="J26" s="56"/>
      <c r="K26" s="54"/>
      <c r="L26" s="56">
        <f t="shared" si="0"/>
      </c>
    </row>
    <row r="27" spans="3:12" s="36" customFormat="1" ht="15">
      <c r="C27" s="46"/>
      <c r="D27" s="55"/>
      <c r="E27" s="55"/>
      <c r="F27" s="46"/>
      <c r="G27" s="46"/>
      <c r="H27" s="46"/>
      <c r="I27" s="46"/>
      <c r="J27" s="56"/>
      <c r="K27" s="54"/>
      <c r="L27" s="56">
        <f t="shared" si="0"/>
      </c>
    </row>
    <row r="28" spans="3:12" s="36" customFormat="1" ht="15">
      <c r="C28" s="46"/>
      <c r="D28" s="55"/>
      <c r="E28" s="55"/>
      <c r="F28" s="46"/>
      <c r="G28" s="46"/>
      <c r="H28" s="46"/>
      <c r="I28" s="46"/>
      <c r="J28" s="56"/>
      <c r="K28" s="54"/>
      <c r="L28" s="56">
        <f t="shared" si="0"/>
      </c>
    </row>
    <row r="29" spans="3:12" s="36" customFormat="1" ht="15">
      <c r="C29" s="46"/>
      <c r="D29" s="55"/>
      <c r="E29" s="55"/>
      <c r="F29" s="46"/>
      <c r="G29" s="46"/>
      <c r="H29" s="46"/>
      <c r="I29" s="46"/>
      <c r="J29" s="56"/>
      <c r="K29" s="54"/>
      <c r="L29" s="56">
        <f t="shared" si="0"/>
      </c>
    </row>
    <row r="30" spans="3:12" s="36" customFormat="1" ht="15">
      <c r="C30" s="46"/>
      <c r="D30" s="55"/>
      <c r="E30" s="55"/>
      <c r="F30" s="46"/>
      <c r="G30" s="46"/>
      <c r="H30" s="46"/>
      <c r="I30" s="46"/>
      <c r="J30" s="56"/>
      <c r="K30" s="54"/>
      <c r="L30" s="56">
        <f t="shared" si="0"/>
      </c>
    </row>
    <row r="31" spans="3:12" s="36" customFormat="1" ht="15">
      <c r="C31" s="46"/>
      <c r="D31" s="55"/>
      <c r="E31" s="55"/>
      <c r="F31" s="46"/>
      <c r="G31" s="46"/>
      <c r="H31" s="46"/>
      <c r="I31" s="46"/>
      <c r="J31" s="56"/>
      <c r="K31" s="54"/>
      <c r="L31" s="56">
        <f t="shared" si="0"/>
      </c>
    </row>
    <row r="32" spans="3:12" s="36" customFormat="1" ht="15">
      <c r="C32" s="46"/>
      <c r="D32" s="55"/>
      <c r="E32" s="55"/>
      <c r="F32" s="46"/>
      <c r="G32" s="46"/>
      <c r="H32" s="46"/>
      <c r="I32" s="46"/>
      <c r="J32" s="56"/>
      <c r="K32" s="54"/>
      <c r="L32" s="56">
        <f t="shared" si="0"/>
      </c>
    </row>
    <row r="33" spans="3:12" s="36" customFormat="1" ht="15">
      <c r="C33" s="46"/>
      <c r="D33" s="55"/>
      <c r="E33" s="55"/>
      <c r="F33" s="46"/>
      <c r="G33" s="46"/>
      <c r="H33" s="46"/>
      <c r="I33" s="46"/>
      <c r="J33" s="56"/>
      <c r="K33" s="54"/>
      <c r="L33" s="56">
        <f t="shared" si="0"/>
      </c>
    </row>
    <row r="34" spans="3:12" s="36" customFormat="1" ht="15">
      <c r="C34" s="46"/>
      <c r="D34" s="55"/>
      <c r="E34" s="55"/>
      <c r="F34" s="46"/>
      <c r="G34" s="46"/>
      <c r="H34" s="46"/>
      <c r="I34" s="46"/>
      <c r="J34" s="56"/>
      <c r="K34" s="54"/>
      <c r="L34" s="56">
        <f t="shared" si="0"/>
      </c>
    </row>
    <row r="35" spans="3:12" s="36" customFormat="1" ht="15">
      <c r="C35" s="46"/>
      <c r="D35" s="55"/>
      <c r="E35" s="55"/>
      <c r="F35" s="46"/>
      <c r="G35" s="46"/>
      <c r="H35" s="46"/>
      <c r="I35" s="46"/>
      <c r="J35" s="56"/>
      <c r="K35" s="54"/>
      <c r="L35" s="56">
        <f t="shared" si="0"/>
      </c>
    </row>
    <row r="36" spans="3:12" s="36" customFormat="1" ht="15">
      <c r="C36" s="46"/>
      <c r="D36" s="55"/>
      <c r="E36" s="55"/>
      <c r="F36" s="46"/>
      <c r="G36" s="46"/>
      <c r="H36" s="46"/>
      <c r="I36" s="46"/>
      <c r="J36" s="56"/>
      <c r="K36" s="54"/>
      <c r="L36" s="56">
        <f t="shared" si="0"/>
      </c>
    </row>
    <row r="37" spans="3:12" s="36" customFormat="1" ht="15">
      <c r="C37" s="46"/>
      <c r="D37" s="55"/>
      <c r="E37" s="55"/>
      <c r="F37" s="46"/>
      <c r="G37" s="46"/>
      <c r="H37" s="46"/>
      <c r="I37" s="46"/>
      <c r="J37" s="56"/>
      <c r="K37" s="54"/>
      <c r="L37" s="56">
        <f t="shared" si="0"/>
      </c>
    </row>
  </sheetData>
  <sheetProtection selectLockedCells="1" selectUnlockedCells="1"/>
  <printOptions/>
  <pageMargins left="0.1701388888888889" right="0.1597222222222222" top="0.7881944444444444" bottom="0.7875" header="0.31527777777777777" footer="0.5118055555555555"/>
  <pageSetup horizontalDpi="300" verticalDpi="300" orientation="landscape" paperSize="9"/>
  <headerFooter alignWithMargins="0">
    <oddHeader>&amp;C&amp;"Calibri,Běžné"&amp;16Kategorie M45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L3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21" sqref="L21"/>
    </sheetView>
  </sheetViews>
  <sheetFormatPr defaultColWidth="8.7109375" defaultRowHeight="12.75"/>
  <cols>
    <col min="1" max="1" width="12.57421875" style="1" customWidth="1"/>
    <col min="2" max="2" width="4.28125" style="36" customWidth="1"/>
    <col min="3" max="3" width="12.00390625" style="1" customWidth="1"/>
    <col min="4" max="4" width="11.140625" style="1" customWidth="1"/>
    <col min="5" max="5" width="14.28125" style="1" customWidth="1"/>
    <col min="6" max="6" width="13.28125" style="1" customWidth="1"/>
    <col min="7" max="7" width="13.140625" style="1" customWidth="1"/>
    <col min="8" max="8" width="24.28125" style="1" customWidth="1"/>
    <col min="9" max="9" width="0" style="1" hidden="1" customWidth="1"/>
    <col min="10" max="10" width="12.57421875" style="1" customWidth="1"/>
    <col min="11" max="11" width="4.7109375" style="36" customWidth="1"/>
    <col min="12" max="12" width="20.140625" style="1" customWidth="1"/>
    <col min="13" max="16384" width="8.7109375" style="1" customWidth="1"/>
  </cols>
  <sheetData>
    <row r="1" spans="1:12" ht="37.5">
      <c r="A1" s="3" t="s">
        <v>110</v>
      </c>
      <c r="B1" s="38"/>
      <c r="C1" s="3" t="s">
        <v>1</v>
      </c>
      <c r="D1" s="4" t="s">
        <v>2</v>
      </c>
      <c r="E1" s="4" t="s">
        <v>3</v>
      </c>
      <c r="F1" s="3" t="s">
        <v>4</v>
      </c>
      <c r="G1" s="4" t="s">
        <v>111</v>
      </c>
      <c r="H1" s="4" t="s">
        <v>6</v>
      </c>
      <c r="I1" s="4" t="s">
        <v>7</v>
      </c>
      <c r="J1" s="4" t="s">
        <v>8</v>
      </c>
      <c r="K1" s="39"/>
      <c r="L1" s="40" t="s">
        <v>113</v>
      </c>
    </row>
    <row r="3" spans="1:12" ht="15">
      <c r="A3" s="5">
        <v>1</v>
      </c>
      <c r="B3" s="48"/>
      <c r="C3" s="15">
        <f>+měření!A37</f>
        <v>42</v>
      </c>
      <c r="D3" s="35" t="str">
        <f>+měření!B37</f>
        <v>Jana</v>
      </c>
      <c r="E3" s="35" t="str">
        <f>+měření!C37</f>
        <v>Beinhauerová</v>
      </c>
      <c r="F3" s="15">
        <f>+měření!D37</f>
        <v>1995</v>
      </c>
      <c r="G3" s="15" t="str">
        <f>+měření!E37</f>
        <v>Ž</v>
      </c>
      <c r="H3" s="15" t="str">
        <f>+měření!F37</f>
        <v>Jančí</v>
      </c>
      <c r="I3" s="59">
        <f>+měření!K37</f>
        <v>0.0016743055555555556</v>
      </c>
      <c r="J3" s="59">
        <f>+měření!K37</f>
        <v>0.0016743055555555556</v>
      </c>
      <c r="K3" s="43"/>
      <c r="L3" s="42">
        <f aca="true" t="shared" si="0" ref="L3:L9">IF(J3="","",J3-$J$3)</f>
        <v>0</v>
      </c>
    </row>
    <row r="4" spans="1:12" ht="15">
      <c r="A4" s="5">
        <v>2</v>
      </c>
      <c r="B4" s="48"/>
      <c r="C4" s="15">
        <f>+měření!A35</f>
        <v>41</v>
      </c>
      <c r="D4" s="35" t="str">
        <f>+měření!B35</f>
        <v>Jana</v>
      </c>
      <c r="E4" s="35" t="str">
        <f>+měření!C35</f>
        <v>Kolibová</v>
      </c>
      <c r="F4" s="15">
        <f>+měření!D35</f>
        <v>1984</v>
      </c>
      <c r="G4" s="15" t="str">
        <f>+měření!E35</f>
        <v>Ž</v>
      </c>
      <c r="H4" s="15" t="str">
        <f>+měření!F35</f>
        <v>Metylovice</v>
      </c>
      <c r="I4" s="59">
        <f>+měření!K35</f>
        <v>0.0016814814814814815</v>
      </c>
      <c r="J4" s="59">
        <f>+měření!K35</f>
        <v>0.0016814814814814815</v>
      </c>
      <c r="K4" s="43"/>
      <c r="L4" s="42">
        <f t="shared" si="0"/>
        <v>7.1759259259258825E-06</v>
      </c>
    </row>
    <row r="5" spans="1:12" ht="15">
      <c r="A5" s="5">
        <v>3</v>
      </c>
      <c r="B5" s="48"/>
      <c r="C5" s="15">
        <f>+měření!A34</f>
        <v>40</v>
      </c>
      <c r="D5" s="35" t="str">
        <f>+měření!B34</f>
        <v>Iva</v>
      </c>
      <c r="E5" s="35" t="str">
        <f>+měření!C34</f>
        <v>Minaříková</v>
      </c>
      <c r="F5" s="15">
        <f>+měření!D34</f>
        <v>1991</v>
      </c>
      <c r="G5" s="15" t="str">
        <f>+měření!E34</f>
        <v>Ž</v>
      </c>
      <c r="H5" s="15" t="str">
        <f>+měření!F34</f>
        <v>Jančí</v>
      </c>
      <c r="I5" s="60">
        <f>+měření!K34</f>
        <v>0.0016818287037037038</v>
      </c>
      <c r="J5" s="59">
        <f>+měření!K34</f>
        <v>0.0016818287037037038</v>
      </c>
      <c r="K5" s="43"/>
      <c r="L5" s="42">
        <f t="shared" si="0"/>
        <v>7.523148148148211E-06</v>
      </c>
    </row>
    <row r="6" spans="1:12" ht="15">
      <c r="A6" s="5">
        <v>4</v>
      </c>
      <c r="B6" s="48"/>
      <c r="C6" s="15">
        <f>+měření!A33</f>
        <v>39</v>
      </c>
      <c r="D6" s="35" t="str">
        <f>+měření!B33</f>
        <v>Denisa</v>
      </c>
      <c r="E6" s="35" t="str">
        <f>+měření!C33</f>
        <v>Izvorská</v>
      </c>
      <c r="F6" s="15">
        <f>+měření!D33</f>
        <v>1986</v>
      </c>
      <c r="G6" s="15" t="str">
        <f>+měření!E33</f>
        <v>Ž</v>
      </c>
      <c r="H6" s="15" t="str">
        <f>+měření!F33</f>
        <v>Metylovice</v>
      </c>
      <c r="I6" s="60">
        <f>+měření!K33</f>
        <v>0.0019078703703703703</v>
      </c>
      <c r="J6" s="59">
        <f>+měření!K33</f>
        <v>0.0019078703703703703</v>
      </c>
      <c r="K6" s="43"/>
      <c r="L6" s="42">
        <f t="shared" si="0"/>
        <v>0.0002335648148148147</v>
      </c>
    </row>
    <row r="7" spans="1:12" ht="15">
      <c r="A7" s="5">
        <v>6</v>
      </c>
      <c r="B7" s="48"/>
      <c r="C7" s="15">
        <f>+měření!A36</f>
        <v>42</v>
      </c>
      <c r="D7" s="35" t="str">
        <f>+měření!B36</f>
        <v>Nikola </v>
      </c>
      <c r="E7" s="35" t="str">
        <f>+měření!C36</f>
        <v>Škultetyová</v>
      </c>
      <c r="F7" s="15">
        <f>+měření!D36</f>
        <v>1996</v>
      </c>
      <c r="G7" s="15" t="str">
        <f>+měření!E36</f>
        <v>Ž</v>
      </c>
      <c r="H7" s="15" t="str">
        <f>+měření!F36</f>
        <v>Staré Město(FM)</v>
      </c>
      <c r="I7" s="59">
        <f>+měření!K36</f>
        <v>0.0021692129629629626</v>
      </c>
      <c r="J7" s="59">
        <f>+měření!K36</f>
        <v>0.0021692129629629626</v>
      </c>
      <c r="K7" s="43"/>
      <c r="L7" s="42">
        <f t="shared" si="0"/>
        <v>0.000494907407407407</v>
      </c>
    </row>
    <row r="8" spans="1:12" ht="15">
      <c r="A8" s="5">
        <v>8</v>
      </c>
      <c r="B8" s="48"/>
      <c r="C8" s="15">
        <f>+měření!A38</f>
        <v>44</v>
      </c>
      <c r="D8" s="35" t="str">
        <f>+měření!B38</f>
        <v>Irena</v>
      </c>
      <c r="E8" s="35" t="str">
        <f>+měření!C38</f>
        <v>Čani</v>
      </c>
      <c r="F8" s="15">
        <f>+měření!D38</f>
        <v>1982</v>
      </c>
      <c r="G8" s="15" t="str">
        <f>+měření!E38</f>
        <v>Ž</v>
      </c>
      <c r="H8" s="15" t="str">
        <f>+měření!F38</f>
        <v>Petřvald</v>
      </c>
      <c r="I8" s="59">
        <f>+měření!K38</f>
        <v>0.0022457175925925926</v>
      </c>
      <c r="J8" s="59">
        <f>+měření!K38</f>
        <v>0.0022457175925925926</v>
      </c>
      <c r="K8" s="43"/>
      <c r="L8" s="42">
        <f t="shared" si="0"/>
        <v>0.0005714120370370369</v>
      </c>
    </row>
    <row r="9" spans="1:12" ht="15">
      <c r="A9" s="5">
        <v>9</v>
      </c>
      <c r="B9" s="48"/>
      <c r="C9" s="15">
        <f>+měření!A39</f>
        <v>45</v>
      </c>
      <c r="D9" s="35" t="str">
        <f>+měření!B39</f>
        <v>Lenka</v>
      </c>
      <c r="E9" s="35" t="str">
        <f>+měření!C39</f>
        <v>Malachtová</v>
      </c>
      <c r="F9" s="15">
        <f>+měření!D39</f>
        <v>1988</v>
      </c>
      <c r="G9" s="15" t="str">
        <f>+měření!E39</f>
        <v>Ž</v>
      </c>
      <c r="H9" s="15" t="str">
        <f>+měření!F39</f>
        <v>Trnávka</v>
      </c>
      <c r="I9" s="59">
        <f>+měření!G39</f>
        <v>0.002340740740740741</v>
      </c>
      <c r="J9" s="59">
        <f>+měření!K39</f>
        <v>0.002340740740740741</v>
      </c>
      <c r="K9" s="43"/>
      <c r="L9" s="42">
        <f t="shared" si="0"/>
        <v>0.0006664351851851853</v>
      </c>
    </row>
    <row r="10" spans="1:12" ht="15">
      <c r="A10" s="6"/>
      <c r="B10" s="48"/>
      <c r="C10" s="5"/>
      <c r="D10" s="27" t="s">
        <v>114</v>
      </c>
      <c r="E10" s="27"/>
      <c r="F10" s="5"/>
      <c r="G10" s="5"/>
      <c r="H10" s="5" t="s">
        <v>14</v>
      </c>
      <c r="I10" s="5"/>
      <c r="J10" s="42">
        <v>0.0032407407407407406</v>
      </c>
      <c r="K10" s="43"/>
      <c r="L10" s="42">
        <f>IF(J10="","",$J$3-J10)</f>
        <v>-0.001566435185185185</v>
      </c>
    </row>
    <row r="11" spans="1:12" ht="15">
      <c r="A11" s="6"/>
      <c r="B11" s="48"/>
      <c r="C11" s="5"/>
      <c r="D11" s="27"/>
      <c r="E11" s="27"/>
      <c r="F11" s="5"/>
      <c r="G11" s="5"/>
      <c r="H11" s="5"/>
      <c r="I11" s="5"/>
      <c r="J11" s="42"/>
      <c r="K11" s="43"/>
      <c r="L11" s="42">
        <f>IF(J11="","",$J$3-J11)</f>
      </c>
    </row>
    <row r="12" spans="1:12" s="36" customFormat="1" ht="15">
      <c r="A12" s="50"/>
      <c r="C12" s="51"/>
      <c r="D12" s="52"/>
      <c r="E12" s="52"/>
      <c r="F12" s="51"/>
      <c r="G12" s="51"/>
      <c r="H12" s="51"/>
      <c r="I12" s="51"/>
      <c r="J12" s="53"/>
      <c r="K12" s="54"/>
      <c r="L12" s="61">
        <f aca="true" t="shared" si="1" ref="L12:L36">IF(J12="","",+J12-$J$3)</f>
      </c>
    </row>
    <row r="13" spans="3:12" s="36" customFormat="1" ht="15">
      <c r="C13" s="46"/>
      <c r="D13" s="55"/>
      <c r="E13" s="55"/>
      <c r="F13" s="46"/>
      <c r="G13" s="46"/>
      <c r="H13" s="46"/>
      <c r="I13" s="46"/>
      <c r="J13" s="56"/>
      <c r="K13" s="54"/>
      <c r="L13" s="54">
        <f t="shared" si="1"/>
      </c>
    </row>
    <row r="14" spans="3:12" s="36" customFormat="1" ht="15">
      <c r="C14" s="46"/>
      <c r="D14" s="55"/>
      <c r="E14" s="55"/>
      <c r="F14" s="46"/>
      <c r="G14" s="46"/>
      <c r="H14" s="46"/>
      <c r="I14" s="46"/>
      <c r="J14" s="56"/>
      <c r="K14" s="54"/>
      <c r="L14" s="54">
        <f t="shared" si="1"/>
      </c>
    </row>
    <row r="15" spans="3:12" s="36" customFormat="1" ht="15">
      <c r="C15" s="46"/>
      <c r="D15" s="55"/>
      <c r="E15" s="55"/>
      <c r="F15" s="46"/>
      <c r="G15" s="46"/>
      <c r="H15" s="46"/>
      <c r="I15" s="46"/>
      <c r="J15" s="56"/>
      <c r="K15" s="54"/>
      <c r="L15" s="54">
        <f t="shared" si="1"/>
      </c>
    </row>
    <row r="16" spans="3:12" s="36" customFormat="1" ht="15">
      <c r="C16" s="46"/>
      <c r="D16" s="55"/>
      <c r="E16" s="55"/>
      <c r="F16" s="46"/>
      <c r="G16" s="46"/>
      <c r="H16" s="46"/>
      <c r="I16" s="46"/>
      <c r="J16" s="56"/>
      <c r="K16" s="54"/>
      <c r="L16" s="54">
        <f t="shared" si="1"/>
      </c>
    </row>
    <row r="17" spans="3:12" s="36" customFormat="1" ht="15">
      <c r="C17" s="46"/>
      <c r="D17" s="55"/>
      <c r="E17" s="55"/>
      <c r="F17" s="46"/>
      <c r="G17" s="46"/>
      <c r="H17" s="46"/>
      <c r="I17" s="46"/>
      <c r="J17" s="56"/>
      <c r="K17" s="54"/>
      <c r="L17" s="54">
        <f t="shared" si="1"/>
      </c>
    </row>
    <row r="18" spans="1:12" s="36" customFormat="1" ht="15">
      <c r="A18" s="57"/>
      <c r="B18" s="57"/>
      <c r="C18" s="46"/>
      <c r="D18" s="55"/>
      <c r="E18" s="55"/>
      <c r="F18" s="46"/>
      <c r="G18" s="46"/>
      <c r="H18" s="46"/>
      <c r="I18" s="46"/>
      <c r="J18" s="56"/>
      <c r="K18" s="58"/>
      <c r="L18" s="54">
        <f t="shared" si="1"/>
      </c>
    </row>
    <row r="19" spans="3:12" s="36" customFormat="1" ht="15">
      <c r="C19" s="46"/>
      <c r="D19" s="55"/>
      <c r="E19" s="55"/>
      <c r="F19" s="46"/>
      <c r="G19" s="46"/>
      <c r="H19" s="46"/>
      <c r="I19" s="46"/>
      <c r="J19" s="56"/>
      <c r="K19" s="54"/>
      <c r="L19" s="54">
        <f t="shared" si="1"/>
      </c>
    </row>
    <row r="20" spans="3:12" s="36" customFormat="1" ht="15">
      <c r="C20" s="46"/>
      <c r="D20" s="55"/>
      <c r="E20" s="55"/>
      <c r="F20" s="46"/>
      <c r="G20" s="46"/>
      <c r="H20" s="46"/>
      <c r="I20" s="46"/>
      <c r="J20" s="56"/>
      <c r="K20" s="54"/>
      <c r="L20" s="54">
        <f t="shared" si="1"/>
      </c>
    </row>
    <row r="21" spans="3:12" s="36" customFormat="1" ht="15">
      <c r="C21" s="46"/>
      <c r="D21" s="55"/>
      <c r="E21" s="55"/>
      <c r="F21" s="46"/>
      <c r="G21" s="46"/>
      <c r="H21" s="46"/>
      <c r="I21" s="46"/>
      <c r="J21" s="56"/>
      <c r="K21" s="54"/>
      <c r="L21" s="54">
        <f t="shared" si="1"/>
      </c>
    </row>
    <row r="22" spans="3:12" s="36" customFormat="1" ht="15">
      <c r="C22" s="46"/>
      <c r="D22" s="55"/>
      <c r="E22" s="55"/>
      <c r="F22" s="46"/>
      <c r="G22" s="46"/>
      <c r="H22" s="46"/>
      <c r="I22" s="46"/>
      <c r="J22" s="56"/>
      <c r="K22" s="54"/>
      <c r="L22" s="54">
        <f t="shared" si="1"/>
      </c>
    </row>
    <row r="23" spans="3:12" s="36" customFormat="1" ht="15">
      <c r="C23" s="46"/>
      <c r="D23" s="55"/>
      <c r="E23" s="55"/>
      <c r="F23" s="46"/>
      <c r="G23" s="46"/>
      <c r="H23" s="46"/>
      <c r="I23" s="46"/>
      <c r="J23" s="56"/>
      <c r="K23" s="54"/>
      <c r="L23" s="54">
        <f t="shared" si="1"/>
      </c>
    </row>
    <row r="24" spans="3:12" s="36" customFormat="1" ht="15">
      <c r="C24" s="46"/>
      <c r="D24" s="55"/>
      <c r="E24" s="55"/>
      <c r="F24" s="46"/>
      <c r="G24" s="46"/>
      <c r="H24" s="46"/>
      <c r="I24" s="46"/>
      <c r="J24" s="56"/>
      <c r="K24" s="54"/>
      <c r="L24" s="54">
        <f t="shared" si="1"/>
      </c>
    </row>
    <row r="25" spans="3:12" s="36" customFormat="1" ht="15">
      <c r="C25" s="46"/>
      <c r="D25" s="55"/>
      <c r="E25" s="55"/>
      <c r="F25" s="46"/>
      <c r="G25" s="46"/>
      <c r="H25" s="46"/>
      <c r="I25" s="46"/>
      <c r="J25" s="56"/>
      <c r="K25" s="54"/>
      <c r="L25" s="54">
        <f t="shared" si="1"/>
      </c>
    </row>
    <row r="26" spans="3:12" s="36" customFormat="1" ht="15">
      <c r="C26" s="46"/>
      <c r="D26" s="55"/>
      <c r="E26" s="55"/>
      <c r="F26" s="46"/>
      <c r="G26" s="46"/>
      <c r="H26" s="46"/>
      <c r="I26" s="46"/>
      <c r="J26" s="56"/>
      <c r="K26" s="54"/>
      <c r="L26" s="54">
        <f t="shared" si="1"/>
      </c>
    </row>
    <row r="27" spans="3:12" s="36" customFormat="1" ht="15">
      <c r="C27" s="46"/>
      <c r="D27" s="55"/>
      <c r="E27" s="55"/>
      <c r="F27" s="46"/>
      <c r="G27" s="46"/>
      <c r="H27" s="46"/>
      <c r="I27" s="46"/>
      <c r="J27" s="56"/>
      <c r="K27" s="54"/>
      <c r="L27" s="54">
        <f t="shared" si="1"/>
      </c>
    </row>
    <row r="28" spans="3:12" s="36" customFormat="1" ht="15">
      <c r="C28" s="46"/>
      <c r="D28" s="55"/>
      <c r="E28" s="55"/>
      <c r="F28" s="46"/>
      <c r="G28" s="46"/>
      <c r="H28" s="46"/>
      <c r="I28" s="46"/>
      <c r="J28" s="56"/>
      <c r="K28" s="54"/>
      <c r="L28" s="54">
        <f t="shared" si="1"/>
      </c>
    </row>
    <row r="29" spans="3:12" s="36" customFormat="1" ht="15">
      <c r="C29" s="46"/>
      <c r="D29" s="55"/>
      <c r="E29" s="55"/>
      <c r="F29" s="46"/>
      <c r="G29" s="46"/>
      <c r="H29" s="46"/>
      <c r="I29" s="46"/>
      <c r="J29" s="56"/>
      <c r="K29" s="54"/>
      <c r="L29" s="54">
        <f t="shared" si="1"/>
      </c>
    </row>
    <row r="30" spans="3:12" s="36" customFormat="1" ht="15">
      <c r="C30" s="46"/>
      <c r="D30" s="55"/>
      <c r="E30" s="55"/>
      <c r="F30" s="46"/>
      <c r="G30" s="46"/>
      <c r="H30" s="46"/>
      <c r="I30" s="46"/>
      <c r="J30" s="56"/>
      <c r="K30" s="54"/>
      <c r="L30" s="54">
        <f t="shared" si="1"/>
      </c>
    </row>
    <row r="31" spans="3:12" s="36" customFormat="1" ht="15">
      <c r="C31" s="46"/>
      <c r="D31" s="55"/>
      <c r="E31" s="55"/>
      <c r="F31" s="46"/>
      <c r="G31" s="46"/>
      <c r="H31" s="46"/>
      <c r="I31" s="46"/>
      <c r="J31" s="56"/>
      <c r="K31" s="54"/>
      <c r="L31" s="54">
        <f t="shared" si="1"/>
      </c>
    </row>
    <row r="32" spans="3:12" s="36" customFormat="1" ht="15">
      <c r="C32" s="46"/>
      <c r="D32" s="55"/>
      <c r="E32" s="55"/>
      <c r="F32" s="46"/>
      <c r="G32" s="46"/>
      <c r="H32" s="46"/>
      <c r="I32" s="46"/>
      <c r="J32" s="56"/>
      <c r="K32" s="54"/>
      <c r="L32" s="54">
        <f t="shared" si="1"/>
      </c>
    </row>
    <row r="33" spans="1:12" s="36" customFormat="1" ht="15">
      <c r="A33" s="57"/>
      <c r="B33" s="57"/>
      <c r="C33" s="46"/>
      <c r="D33" s="55"/>
      <c r="E33" s="55"/>
      <c r="F33" s="46"/>
      <c r="G33" s="46"/>
      <c r="H33" s="46"/>
      <c r="I33" s="46"/>
      <c r="J33" s="56"/>
      <c r="K33" s="58"/>
      <c r="L33" s="54">
        <f t="shared" si="1"/>
      </c>
    </row>
    <row r="34" spans="3:12" s="36" customFormat="1" ht="15">
      <c r="C34" s="46"/>
      <c r="D34" s="55"/>
      <c r="E34" s="55"/>
      <c r="F34" s="46"/>
      <c r="G34" s="46"/>
      <c r="H34" s="46"/>
      <c r="I34" s="46"/>
      <c r="J34" s="56"/>
      <c r="K34" s="54"/>
      <c r="L34" s="54">
        <f t="shared" si="1"/>
      </c>
    </row>
    <row r="35" spans="3:12" s="36" customFormat="1" ht="15">
      <c r="C35" s="46"/>
      <c r="D35" s="55"/>
      <c r="E35" s="55"/>
      <c r="F35" s="46"/>
      <c r="G35" s="46"/>
      <c r="H35" s="46"/>
      <c r="I35" s="46"/>
      <c r="J35" s="56"/>
      <c r="K35" s="54"/>
      <c r="L35" s="54">
        <f t="shared" si="1"/>
      </c>
    </row>
    <row r="36" spans="3:12" s="36" customFormat="1" ht="15">
      <c r="C36" s="46"/>
      <c r="D36" s="55"/>
      <c r="E36" s="55"/>
      <c r="F36" s="46"/>
      <c r="G36" s="46"/>
      <c r="H36" s="46"/>
      <c r="I36" s="46"/>
      <c r="J36" s="56"/>
      <c r="K36" s="54"/>
      <c r="L36" s="54">
        <f t="shared" si="1"/>
      </c>
    </row>
    <row r="37" s="36" customFormat="1" ht="15"/>
  </sheetData>
  <sheetProtection selectLockedCells="1" selectUnlockedCells="1"/>
  <printOptions/>
  <pageMargins left="0.15763888888888888" right="0.15763888888888888" top="0.7881944444444444" bottom="0.7875" header="0.31527777777777777" footer="0.5118055555555555"/>
  <pageSetup horizontalDpi="300" verticalDpi="300" orientation="landscape" paperSize="9"/>
  <headerFooter alignWithMargins="0">
    <oddHeader>&amp;C&amp;"Calibri,Běžné"&amp;16Kategorie ženy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tabSelected="1" zoomScalePageLayoutView="0" workbookViewId="0" topLeftCell="A4">
      <selection activeCell="L17" sqref="L17"/>
    </sheetView>
  </sheetViews>
  <sheetFormatPr defaultColWidth="8.7109375" defaultRowHeight="12.75"/>
  <cols>
    <col min="1" max="1" width="10.28125" style="1" customWidth="1"/>
    <col min="2" max="2" width="3.140625" style="36" customWidth="1"/>
    <col min="3" max="3" width="11.7109375" style="2" customWidth="1"/>
    <col min="4" max="4" width="9.28125" style="1" customWidth="1"/>
    <col min="5" max="5" width="13.57421875" style="1" customWidth="1"/>
    <col min="6" max="6" width="12.8515625" style="2" customWidth="1"/>
    <col min="7" max="7" width="12.57421875" style="2" customWidth="1"/>
    <col min="8" max="8" width="23.7109375" style="2" customWidth="1"/>
    <col min="9" max="9" width="13.140625" style="1" customWidth="1"/>
    <col min="10" max="10" width="8.7109375" style="1" customWidth="1"/>
    <col min="11" max="13" width="9.140625" style="1" customWidth="1"/>
    <col min="14" max="14" width="14.28125" style="1" customWidth="1"/>
    <col min="15" max="15" width="17.8515625" style="1" customWidth="1"/>
    <col min="16" max="16384" width="8.7109375" style="1" customWidth="1"/>
  </cols>
  <sheetData>
    <row r="1" spans="1:9" ht="37.5">
      <c r="A1" s="3" t="s">
        <v>10</v>
      </c>
      <c r="B1" s="38"/>
      <c r="C1" s="3" t="s">
        <v>1</v>
      </c>
      <c r="D1" s="4" t="s">
        <v>2</v>
      </c>
      <c r="E1" s="4" t="s">
        <v>3</v>
      </c>
      <c r="F1" s="3" t="s">
        <v>4</v>
      </c>
      <c r="G1" s="4" t="s">
        <v>5</v>
      </c>
      <c r="H1" s="4" t="s">
        <v>6</v>
      </c>
      <c r="I1" s="4" t="s">
        <v>8</v>
      </c>
    </row>
    <row r="3" spans="1:9" ht="15">
      <c r="A3" s="5">
        <v>1</v>
      </c>
      <c r="B3" s="48"/>
      <c r="C3" s="5">
        <f>+měření!A23</f>
        <v>27</v>
      </c>
      <c r="D3" s="27" t="str">
        <f>+měření!B23</f>
        <v>David</v>
      </c>
      <c r="E3" s="27" t="str">
        <f>+měření!C23</f>
        <v>Řehulka</v>
      </c>
      <c r="F3" s="5">
        <f>+měření!D23</f>
        <v>1986</v>
      </c>
      <c r="G3" s="5" t="str">
        <f>+měření!E23</f>
        <v>M</v>
      </c>
      <c r="H3" s="5" t="str">
        <f>+měření!F23</f>
        <v>HZS Přívoz</v>
      </c>
      <c r="I3" s="42">
        <f>+měření!G23</f>
        <v>0.001671875</v>
      </c>
    </row>
    <row r="4" spans="1:9" ht="15">
      <c r="A4" s="5">
        <f aca="true" t="shared" si="0" ref="A4:A40">+A3+1</f>
        <v>2</v>
      </c>
      <c r="B4" s="48"/>
      <c r="C4" s="5">
        <f>+měření!A37</f>
        <v>42</v>
      </c>
      <c r="D4" s="27" t="str">
        <f>+měření!B37</f>
        <v>Jana</v>
      </c>
      <c r="E4" s="27" t="str">
        <f>+měření!C37</f>
        <v>Beinhauerová</v>
      </c>
      <c r="F4" s="5">
        <f>+měření!D37</f>
        <v>1995</v>
      </c>
      <c r="G4" s="5" t="str">
        <f>+měření!E37</f>
        <v>Ž</v>
      </c>
      <c r="H4" s="5" t="str">
        <f>+měření!F37</f>
        <v>Jančí</v>
      </c>
      <c r="I4" s="42">
        <f>+měření!G37</f>
        <v>0.0016743055555555556</v>
      </c>
    </row>
    <row r="5" spans="1:9" ht="15">
      <c r="A5" s="5">
        <f t="shared" si="0"/>
        <v>3</v>
      </c>
      <c r="B5" s="48"/>
      <c r="C5" s="5">
        <f>+měření!A35</f>
        <v>41</v>
      </c>
      <c r="D5" s="27" t="str">
        <f>+měření!B35</f>
        <v>Jana</v>
      </c>
      <c r="E5" s="27" t="str">
        <f>+měření!C35</f>
        <v>Kolibová</v>
      </c>
      <c r="F5" s="5">
        <f>+měření!D35</f>
        <v>1984</v>
      </c>
      <c r="G5" s="5" t="str">
        <f>+měření!E35</f>
        <v>Ž</v>
      </c>
      <c r="H5" s="5" t="str">
        <f>+měření!F35</f>
        <v>Metylovice</v>
      </c>
      <c r="I5" s="42">
        <f>+měření!G35</f>
        <v>0.0016814814814814815</v>
      </c>
    </row>
    <row r="6" spans="1:9" ht="15">
      <c r="A6" s="5">
        <f t="shared" si="0"/>
        <v>4</v>
      </c>
      <c r="B6" s="48"/>
      <c r="C6" s="5">
        <f>+měření!A34</f>
        <v>40</v>
      </c>
      <c r="D6" s="27" t="str">
        <f>+měření!B34</f>
        <v>Iva</v>
      </c>
      <c r="E6" s="27" t="str">
        <f>+měření!C34</f>
        <v>Minaříková</v>
      </c>
      <c r="F6" s="5">
        <f>+měření!D34</f>
        <v>1991</v>
      </c>
      <c r="G6" s="5" t="str">
        <f>+měření!E34</f>
        <v>Ž</v>
      </c>
      <c r="H6" s="5" t="str">
        <f>+měření!F34</f>
        <v>Jančí</v>
      </c>
      <c r="I6" s="42">
        <f>+měření!G34</f>
        <v>0.0016818287037037038</v>
      </c>
    </row>
    <row r="7" spans="1:9" ht="15">
      <c r="A7" s="5">
        <f t="shared" si="0"/>
        <v>5</v>
      </c>
      <c r="B7" s="49"/>
      <c r="C7" s="5">
        <f>+měření!A20</f>
        <v>22</v>
      </c>
      <c r="D7" s="27" t="str">
        <f>+měření!B20</f>
        <v>Radek</v>
      </c>
      <c r="E7" s="27" t="str">
        <f>+měření!C20</f>
        <v>Váňa</v>
      </c>
      <c r="F7" s="5">
        <f>+měření!D20</f>
        <v>1992</v>
      </c>
      <c r="G7" s="5" t="str">
        <f>+měření!E20</f>
        <v>M</v>
      </c>
      <c r="H7" s="5" t="str">
        <f>+měření!F20</f>
        <v>Lubina-Větřkovice</v>
      </c>
      <c r="I7" s="42">
        <f>+měření!G20</f>
        <v>0.0017262731481481482</v>
      </c>
    </row>
    <row r="8" spans="1:9" ht="15">
      <c r="A8" s="5">
        <f t="shared" si="0"/>
        <v>6</v>
      </c>
      <c r="B8" s="48"/>
      <c r="C8" s="5">
        <f>+měření!A40</f>
        <v>46</v>
      </c>
      <c r="D8" s="27" t="str">
        <f>+měření!B40</f>
        <v>Markéta </v>
      </c>
      <c r="E8" s="27" t="str">
        <f>+měření!C40</f>
        <v>Školotíková</v>
      </c>
      <c r="F8" s="5">
        <f>+měření!D40</f>
        <v>1991</v>
      </c>
      <c r="G8" s="5" t="str">
        <f>+měření!E40</f>
        <v>Ž</v>
      </c>
      <c r="H8" s="5" t="str">
        <f>+měření!F40</f>
        <v>SDH Metylovice</v>
      </c>
      <c r="I8" s="42">
        <f>+měření!G40</f>
        <v>0.0017983796296296296</v>
      </c>
    </row>
    <row r="9" spans="1:9" ht="15">
      <c r="A9" s="5">
        <f t="shared" si="0"/>
        <v>7</v>
      </c>
      <c r="B9" s="48"/>
      <c r="C9" s="5">
        <f>+měření!A22</f>
        <v>24</v>
      </c>
      <c r="D9" s="27" t="str">
        <f>+měření!B22</f>
        <v>Zdeněk</v>
      </c>
      <c r="E9" s="27" t="str">
        <f>+měření!C22</f>
        <v>Janoš</v>
      </c>
      <c r="F9" s="5">
        <f>+měření!D22</f>
        <v>1985</v>
      </c>
      <c r="G9" s="5" t="str">
        <f>+měření!E22</f>
        <v>M</v>
      </c>
      <c r="H9" s="5" t="str">
        <f>+měření!F22</f>
        <v>Hať</v>
      </c>
      <c r="I9" s="42">
        <f>+měření!G22</f>
        <v>0.0018657407407407405</v>
      </c>
    </row>
    <row r="10" spans="1:9" ht="15">
      <c r="A10" s="5">
        <f t="shared" si="0"/>
        <v>8</v>
      </c>
      <c r="B10" s="48"/>
      <c r="C10" s="5">
        <f>+měření!A33</f>
        <v>39</v>
      </c>
      <c r="D10" s="27" t="str">
        <f>+měření!B33</f>
        <v>Denisa</v>
      </c>
      <c r="E10" s="27" t="str">
        <f>+měření!C33</f>
        <v>Izvorská</v>
      </c>
      <c r="F10" s="5">
        <f>+měření!D33</f>
        <v>1986</v>
      </c>
      <c r="G10" s="5" t="str">
        <f>+měření!E33</f>
        <v>Ž</v>
      </c>
      <c r="H10" s="5" t="str">
        <f>+měření!F33</f>
        <v>Metylovice</v>
      </c>
      <c r="I10" s="42">
        <f>+měření!G33</f>
        <v>0.0019078703703703703</v>
      </c>
    </row>
    <row r="11" spans="1:9" ht="15">
      <c r="A11" s="5">
        <f t="shared" si="0"/>
        <v>9</v>
      </c>
      <c r="B11" s="48"/>
      <c r="C11" s="5">
        <f>+měření!A15</f>
        <v>14</v>
      </c>
      <c r="D11" s="27" t="str">
        <f>+měření!B15</f>
        <v>Petr</v>
      </c>
      <c r="E11" s="27" t="str">
        <f>+měření!C15</f>
        <v>Boček</v>
      </c>
      <c r="F11" s="5">
        <f>+měření!D15</f>
        <v>1985</v>
      </c>
      <c r="G11" s="5" t="str">
        <f>+měření!E15</f>
        <v>M</v>
      </c>
      <c r="H11" s="5" t="str">
        <f>+měření!F15</f>
        <v>HZS Přívoz</v>
      </c>
      <c r="I11" s="42">
        <f>+měření!G15</f>
        <v>0.0019685185185185188</v>
      </c>
    </row>
    <row r="12" spans="1:9" ht="15">
      <c r="A12" s="5">
        <f t="shared" si="0"/>
        <v>10</v>
      </c>
      <c r="B12" s="48"/>
      <c r="C12" s="5">
        <f>+měření!A5</f>
        <v>3</v>
      </c>
      <c r="D12" s="27" t="str">
        <f>+měření!B5</f>
        <v>Jan </v>
      </c>
      <c r="E12" s="27" t="str">
        <f>+měření!C5</f>
        <v>Sláma</v>
      </c>
      <c r="F12" s="5">
        <f>+měření!D5</f>
        <v>1985</v>
      </c>
      <c r="G12" s="5" t="str">
        <f>+měření!E5</f>
        <v>M</v>
      </c>
      <c r="H12" s="5" t="str">
        <f>+měření!F5</f>
        <v>Příbor</v>
      </c>
      <c r="I12" s="42">
        <f>+měření!G5</f>
        <v>0.0019831018518518518</v>
      </c>
    </row>
    <row r="13" spans="1:9" ht="15">
      <c r="A13" s="5">
        <f t="shared" si="0"/>
        <v>11</v>
      </c>
      <c r="B13" s="48"/>
      <c r="C13" s="5">
        <f>+měření!A25</f>
        <v>29</v>
      </c>
      <c r="D13" s="27" t="str">
        <f>+měření!B25</f>
        <v>Jakub</v>
      </c>
      <c r="E13" s="27" t="str">
        <f>+měření!C25</f>
        <v>Žídek</v>
      </c>
      <c r="F13" s="5">
        <f>+měření!D25</f>
        <v>1992</v>
      </c>
      <c r="G13" s="5" t="str">
        <f>+měření!E25</f>
        <v>M</v>
      </c>
      <c r="H13" s="5" t="str">
        <f>+měření!F25</f>
        <v>Horní Žukov</v>
      </c>
      <c r="I13" s="42">
        <f>+měření!G25</f>
        <v>0.0020269675925925924</v>
      </c>
    </row>
    <row r="14" spans="1:9" ht="15">
      <c r="A14" s="5">
        <f t="shared" si="0"/>
        <v>12</v>
      </c>
      <c r="B14" s="48"/>
      <c r="C14" s="5">
        <f>+měření!A29</f>
        <v>35</v>
      </c>
      <c r="D14" s="27" t="str">
        <f>+měření!B29</f>
        <v>Petr</v>
      </c>
      <c r="E14" s="27" t="str">
        <f>+měření!C29</f>
        <v>Pačes</v>
      </c>
      <c r="F14" s="5">
        <f>+měření!D29</f>
        <v>1986</v>
      </c>
      <c r="G14" s="5" t="str">
        <f>+měření!E29</f>
        <v>M</v>
      </c>
      <c r="H14" s="5" t="str">
        <f>+měření!F29</f>
        <v>Stará Bělá</v>
      </c>
      <c r="I14" s="42">
        <f>+měření!G29</f>
        <v>0.002077546296296296</v>
      </c>
    </row>
    <row r="15" spans="1:9" ht="15">
      <c r="A15" s="5">
        <f t="shared" si="0"/>
        <v>13</v>
      </c>
      <c r="B15" s="48"/>
      <c r="C15" s="5">
        <f>+měření!A12</f>
        <v>11</v>
      </c>
      <c r="D15" s="27" t="str">
        <f>+měření!B12</f>
        <v>Jan</v>
      </c>
      <c r="E15" s="27" t="str">
        <f>+měření!C12</f>
        <v>Šigut</v>
      </c>
      <c r="F15" s="5">
        <f>+měření!D12</f>
        <v>1988</v>
      </c>
      <c r="G15" s="5" t="str">
        <f>+měření!E12</f>
        <v>M</v>
      </c>
      <c r="H15" s="5" t="str">
        <f>+měření!F12</f>
        <v>Metylovice</v>
      </c>
      <c r="I15" s="42">
        <f>+měření!G12</f>
        <v>0.0021689814814814814</v>
      </c>
    </row>
    <row r="16" spans="1:9" ht="15">
      <c r="A16" s="5">
        <f t="shared" si="0"/>
        <v>14</v>
      </c>
      <c r="B16" s="48"/>
      <c r="C16" s="5">
        <f>+měření!A36</f>
        <v>42</v>
      </c>
      <c r="D16" s="27" t="str">
        <f>+měření!B36</f>
        <v>Nikola </v>
      </c>
      <c r="E16" s="27" t="str">
        <f>+měření!C36</f>
        <v>Škultetyová</v>
      </c>
      <c r="F16" s="5">
        <f>+měření!D36</f>
        <v>1996</v>
      </c>
      <c r="G16" s="5" t="str">
        <f>+měření!E36</f>
        <v>Ž</v>
      </c>
      <c r="H16" s="5" t="str">
        <f>+měření!F36</f>
        <v>Staré Město(FM)</v>
      </c>
      <c r="I16" s="42">
        <f>+měření!G36</f>
        <v>0.0021692129629629626</v>
      </c>
    </row>
    <row r="17" spans="1:9" ht="15">
      <c r="A17" s="5">
        <f t="shared" si="0"/>
        <v>15</v>
      </c>
      <c r="B17" s="48"/>
      <c r="C17" s="5">
        <f>+měření!A18</f>
        <v>19</v>
      </c>
      <c r="D17" s="27" t="str">
        <f>+měření!B18</f>
        <v>Radim</v>
      </c>
      <c r="E17" s="27" t="str">
        <f>+měření!C18</f>
        <v>Tomášek</v>
      </c>
      <c r="F17" s="5">
        <f>+měření!D18</f>
        <v>1979</v>
      </c>
      <c r="G17" s="5" t="str">
        <f>+měření!E18</f>
        <v>M35</v>
      </c>
      <c r="H17" s="5" t="str">
        <f>+měření!F18</f>
        <v>Metylovice</v>
      </c>
      <c r="I17" s="42">
        <f>+měření!G18</f>
        <v>0.0022221064814814816</v>
      </c>
    </row>
    <row r="18" spans="1:9" ht="15">
      <c r="A18" s="5">
        <f t="shared" si="0"/>
        <v>16</v>
      </c>
      <c r="B18" s="48"/>
      <c r="C18" s="5">
        <f>+měření!A21</f>
        <v>23</v>
      </c>
      <c r="D18" s="27" t="str">
        <f>+měření!B21</f>
        <v>Martin</v>
      </c>
      <c r="E18" s="27" t="str">
        <f>+měření!C21</f>
        <v>Turek</v>
      </c>
      <c r="F18" s="5">
        <f>+měření!D21</f>
        <v>1981</v>
      </c>
      <c r="G18" s="5" t="str">
        <f>+měření!E21</f>
        <v>M</v>
      </c>
      <c r="H18" s="5" t="str">
        <f>+měření!F21</f>
        <v>Frenštát pod Radhoštěm</v>
      </c>
      <c r="I18" s="42">
        <f>+měření!G21</f>
        <v>0.0022291666666666666</v>
      </c>
    </row>
    <row r="19" spans="1:9" ht="15">
      <c r="A19" s="5">
        <f t="shared" si="0"/>
        <v>17</v>
      </c>
      <c r="B19" s="48"/>
      <c r="C19" s="5">
        <f>+měření!A38</f>
        <v>44</v>
      </c>
      <c r="D19" s="27" t="str">
        <f>+měření!B38</f>
        <v>Irena</v>
      </c>
      <c r="E19" s="27" t="str">
        <f>+měření!C38</f>
        <v>Čani</v>
      </c>
      <c r="F19" s="5">
        <f>+měření!D38</f>
        <v>1982</v>
      </c>
      <c r="G19" s="5" t="str">
        <f>+měření!E38</f>
        <v>Ž</v>
      </c>
      <c r="H19" s="5" t="str">
        <f>+měření!F38</f>
        <v>Petřvald</v>
      </c>
      <c r="I19" s="42">
        <f>+měření!G38</f>
        <v>0.0022457175925925926</v>
      </c>
    </row>
    <row r="20" spans="1:9" ht="15">
      <c r="A20" s="5">
        <f t="shared" si="0"/>
        <v>18</v>
      </c>
      <c r="B20" s="48"/>
      <c r="C20" s="5">
        <f>+měření!A39</f>
        <v>45</v>
      </c>
      <c r="D20" s="27" t="str">
        <f>+měření!B39</f>
        <v>Lenka</v>
      </c>
      <c r="E20" s="27" t="str">
        <f>+měření!C39</f>
        <v>Malachtová</v>
      </c>
      <c r="F20" s="5">
        <f>+měření!D39</f>
        <v>1988</v>
      </c>
      <c r="G20" s="5" t="str">
        <f>+měření!E39</f>
        <v>Ž</v>
      </c>
      <c r="H20" s="5" t="str">
        <f>+měření!F39</f>
        <v>Trnávka</v>
      </c>
      <c r="I20" s="42">
        <f>+měření!G39</f>
        <v>0.002340740740740741</v>
      </c>
    </row>
    <row r="21" spans="1:9" ht="15">
      <c r="A21" s="5">
        <f t="shared" si="0"/>
        <v>19</v>
      </c>
      <c r="B21" s="48"/>
      <c r="C21" s="5">
        <f>+měření!A3</f>
        <v>1</v>
      </c>
      <c r="D21" s="27" t="str">
        <f>+měření!B3</f>
        <v>Ondřej</v>
      </c>
      <c r="E21" s="27" t="str">
        <f>+měření!C3</f>
        <v>Fabián</v>
      </c>
      <c r="F21" s="5">
        <f>+měření!D3</f>
        <v>1979</v>
      </c>
      <c r="G21" s="5" t="str">
        <f>+měření!E3</f>
        <v>M35</v>
      </c>
      <c r="H21" s="5" t="str">
        <f>+měření!F3</f>
        <v>Petřvald</v>
      </c>
      <c r="I21" s="42">
        <f>+měření!G3</f>
        <v>0.0023846064814814815</v>
      </c>
    </row>
    <row r="22" spans="1:18" ht="15">
      <c r="A22" s="5">
        <f t="shared" si="0"/>
        <v>20</v>
      </c>
      <c r="B22" s="48"/>
      <c r="C22" s="5">
        <f>+měření!A7</f>
        <v>5</v>
      </c>
      <c r="D22" s="27" t="str">
        <f>+měření!B7</f>
        <v>David</v>
      </c>
      <c r="E22" s="27" t="str">
        <f>+měření!C7</f>
        <v>Pašek</v>
      </c>
      <c r="F22" s="5">
        <f>+měření!D7</f>
        <v>1997</v>
      </c>
      <c r="G22" s="5" t="str">
        <f>+měření!E7</f>
        <v>M</v>
      </c>
      <c r="H22" s="5" t="str">
        <f>+měření!F7</f>
        <v>Bohuslavice</v>
      </c>
      <c r="I22" s="42">
        <f>+měření!G7</f>
        <v>0.0024553240740740737</v>
      </c>
      <c r="N22" s="14"/>
      <c r="O22" s="14"/>
      <c r="P22" s="14"/>
      <c r="Q22" s="14"/>
      <c r="R22" s="14"/>
    </row>
    <row r="23" spans="1:9" ht="15">
      <c r="A23" s="5">
        <f t="shared" si="0"/>
        <v>21</v>
      </c>
      <c r="B23" s="48"/>
      <c r="C23" s="5">
        <f>+měření!A10</f>
        <v>8</v>
      </c>
      <c r="D23" s="27" t="str">
        <f>+měření!B10</f>
        <v>Michal</v>
      </c>
      <c r="E23" s="27" t="str">
        <f>+měření!C10</f>
        <v>Morav</v>
      </c>
      <c r="F23" s="5">
        <f>+měření!D10</f>
        <v>1995</v>
      </c>
      <c r="G23" s="5" t="str">
        <f>+měření!E10</f>
        <v>M</v>
      </c>
      <c r="H23" s="5" t="str">
        <f>+měření!F10</f>
        <v>Ostrava-Heřmanice</v>
      </c>
      <c r="I23" s="42">
        <f>+měření!G10</f>
        <v>0.0024613425925925927</v>
      </c>
    </row>
    <row r="24" spans="1:9" ht="15">
      <c r="A24" s="5">
        <f t="shared" si="0"/>
        <v>22</v>
      </c>
      <c r="B24" s="48"/>
      <c r="C24" s="5">
        <f>+měření!A30</f>
        <v>36</v>
      </c>
      <c r="D24" s="27" t="str">
        <f>+měření!B30</f>
        <v>Antonín</v>
      </c>
      <c r="E24" s="27" t="str">
        <f>+měření!C30</f>
        <v>Stacha</v>
      </c>
      <c r="F24" s="5">
        <f>+měření!D30</f>
        <v>1981</v>
      </c>
      <c r="G24" s="5" t="str">
        <f>+měření!E30</f>
        <v>M</v>
      </c>
      <c r="H24" s="5" t="str">
        <f>+měření!F30</f>
        <v>Petřvald</v>
      </c>
      <c r="I24" s="42">
        <f>+měření!G30</f>
        <v>0.002482175925925926</v>
      </c>
    </row>
    <row r="25" spans="1:9" ht="15">
      <c r="A25" s="5">
        <f t="shared" si="0"/>
        <v>23</v>
      </c>
      <c r="B25" s="48"/>
      <c r="C25" s="5">
        <f>+měření!A17</f>
        <v>17</v>
      </c>
      <c r="D25" s="27" t="str">
        <f>+měření!B17</f>
        <v>Daniel</v>
      </c>
      <c r="E25" s="27" t="str">
        <f>+měření!C17</f>
        <v>Chromečka</v>
      </c>
      <c r="F25" s="5">
        <f>+měření!D17</f>
        <v>1995</v>
      </c>
      <c r="G25" s="5" t="str">
        <f>+měření!E17</f>
        <v>M</v>
      </c>
      <c r="H25" s="5" t="str">
        <f>+měření!F17</f>
        <v>Příbor</v>
      </c>
      <c r="I25" s="42">
        <f>+měření!G17</f>
        <v>0.002535185185185185</v>
      </c>
    </row>
    <row r="26" spans="1:9" ht="15">
      <c r="A26" s="5">
        <f t="shared" si="0"/>
        <v>24</v>
      </c>
      <c r="B26" s="48"/>
      <c r="C26" s="5">
        <f>+měření!A27</f>
        <v>33</v>
      </c>
      <c r="D26" s="27" t="str">
        <f>+měření!B27</f>
        <v>Jakub</v>
      </c>
      <c r="E26" s="27" t="str">
        <f>+měření!C27</f>
        <v>Kamenár</v>
      </c>
      <c r="F26" s="5">
        <f>+měření!D27</f>
        <v>1997</v>
      </c>
      <c r="G26" s="5" t="str">
        <f>+měření!E27</f>
        <v>M</v>
      </c>
      <c r="H26" s="5" t="str">
        <f>+měření!F27</f>
        <v>Bobrovníky</v>
      </c>
      <c r="I26" s="42">
        <f>+měření!G27</f>
        <v>0.002623263888888889</v>
      </c>
    </row>
    <row r="27" spans="1:9" ht="15">
      <c r="A27" s="5">
        <f t="shared" si="0"/>
        <v>25</v>
      </c>
      <c r="B27" s="49"/>
      <c r="C27" s="5">
        <f>+měření!A9</f>
        <v>7</v>
      </c>
      <c r="D27" s="27" t="str">
        <f>+měření!B9</f>
        <v>David</v>
      </c>
      <c r="E27" s="27" t="str">
        <f>+měření!C9</f>
        <v>Kuneš</v>
      </c>
      <c r="F27" s="5">
        <f>+měření!D9</f>
        <v>1995</v>
      </c>
      <c r="G27" s="5" t="str">
        <f>+měření!E9</f>
        <v>M</v>
      </c>
      <c r="H27" s="5" t="str">
        <f>+měření!F9</f>
        <v>Vyšní Lhoty</v>
      </c>
      <c r="I27" s="42">
        <f>+měření!G9</f>
        <v>0.0026415509259259257</v>
      </c>
    </row>
    <row r="28" spans="1:19" ht="15">
      <c r="A28" s="5">
        <f t="shared" si="0"/>
        <v>26</v>
      </c>
      <c r="B28" s="48"/>
      <c r="C28" s="5">
        <f>+měření!A28</f>
        <v>34</v>
      </c>
      <c r="D28" s="27" t="str">
        <f>+měření!B28</f>
        <v>Tomáš</v>
      </c>
      <c r="E28" s="27" t="str">
        <f>+měření!C28</f>
        <v>Kotrc</v>
      </c>
      <c r="F28" s="5">
        <f>+měření!D28</f>
        <v>1990</v>
      </c>
      <c r="G28" s="5" t="str">
        <f>+měření!E28</f>
        <v>M</v>
      </c>
      <c r="H28" s="5" t="str">
        <f>+měření!F28</f>
        <v>RFA Team</v>
      </c>
      <c r="I28" s="42">
        <f>+měření!G28</f>
        <v>0.0026517361111111112</v>
      </c>
      <c r="N28" s="14"/>
      <c r="O28" s="14"/>
      <c r="P28" s="14"/>
      <c r="Q28" s="14"/>
      <c r="R28" s="14"/>
      <c r="S28" s="14"/>
    </row>
    <row r="29" spans="1:19" ht="15">
      <c r="A29" s="5">
        <f t="shared" si="0"/>
        <v>27</v>
      </c>
      <c r="B29" s="48"/>
      <c r="C29" s="5">
        <f>+měření!A19</f>
        <v>20</v>
      </c>
      <c r="D29" s="27" t="str">
        <f>+měření!B19</f>
        <v>Adam</v>
      </c>
      <c r="E29" s="27" t="str">
        <f>+měření!C19</f>
        <v>Ryš</v>
      </c>
      <c r="F29" s="5">
        <f>+měření!D19</f>
        <v>1964</v>
      </c>
      <c r="G29" s="5" t="str">
        <f>+měření!E19</f>
        <v>M45</v>
      </c>
      <c r="H29" s="5" t="str">
        <f>+měření!F19</f>
        <v>Bohuslavice</v>
      </c>
      <c r="I29" s="42">
        <f>+měření!G19</f>
        <v>0.002731597222222222</v>
      </c>
      <c r="N29" s="14"/>
      <c r="O29" s="14"/>
      <c r="P29" s="14"/>
      <c r="Q29" s="14"/>
      <c r="R29" s="14"/>
      <c r="S29" s="14"/>
    </row>
    <row r="30" spans="1:19" ht="15">
      <c r="A30" s="5">
        <f t="shared" si="0"/>
        <v>28</v>
      </c>
      <c r="B30" s="48"/>
      <c r="C30" s="5">
        <f>+měření!A11</f>
        <v>10</v>
      </c>
      <c r="D30" s="27" t="str">
        <f>+měření!B11</f>
        <v>Stanislav</v>
      </c>
      <c r="E30" s="27" t="str">
        <f>+měření!C11</f>
        <v>Fabík</v>
      </c>
      <c r="F30" s="5">
        <f>+měření!D11</f>
        <v>1980</v>
      </c>
      <c r="G30" s="5" t="str">
        <f>+měření!E11</f>
        <v>M35</v>
      </c>
      <c r="H30" s="5" t="str">
        <f>+měření!F11</f>
        <v>Větřkovice</v>
      </c>
      <c r="I30" s="42">
        <f>+měření!G11</f>
        <v>0.002789351851851852</v>
      </c>
      <c r="N30" s="14"/>
      <c r="O30" s="14"/>
      <c r="P30" s="14"/>
      <c r="Q30" s="14"/>
      <c r="R30" s="14"/>
      <c r="S30" s="14"/>
    </row>
    <row r="31" spans="1:19" ht="15">
      <c r="A31" s="5">
        <f t="shared" si="0"/>
        <v>29</v>
      </c>
      <c r="B31" s="62"/>
      <c r="C31" s="5">
        <f>+měření!A13</f>
        <v>12</v>
      </c>
      <c r="D31" s="27" t="str">
        <f>+měření!B13</f>
        <v>Jirka</v>
      </c>
      <c r="E31" s="27" t="str">
        <f>+měření!C13</f>
        <v>Vitásek</v>
      </c>
      <c r="F31" s="5">
        <f>+měření!D13</f>
        <v>1995</v>
      </c>
      <c r="G31" s="5" t="str">
        <f>+měření!E13</f>
        <v>M</v>
      </c>
      <c r="H31" s="5" t="str">
        <f>+měření!F13</f>
        <v>Bohuslavice</v>
      </c>
      <c r="I31" s="42">
        <f>+měření!G13</f>
        <v>0.002799074074074074</v>
      </c>
      <c r="N31" s="14"/>
      <c r="O31" s="14"/>
      <c r="P31" s="14"/>
      <c r="Q31" s="14"/>
      <c r="R31" s="14"/>
      <c r="S31" s="14"/>
    </row>
    <row r="32" spans="1:19" ht="15">
      <c r="A32" s="5">
        <f t="shared" si="0"/>
        <v>30</v>
      </c>
      <c r="B32" s="62"/>
      <c r="C32" s="5">
        <f>+měření!A8</f>
        <v>6</v>
      </c>
      <c r="D32" s="27" t="str">
        <f>+měření!B8</f>
        <v>Michal</v>
      </c>
      <c r="E32" s="27" t="str">
        <f>+měření!C8</f>
        <v>Svoboda</v>
      </c>
      <c r="F32" s="5">
        <f>+měření!D8</f>
        <v>1986</v>
      </c>
      <c r="G32" s="5" t="str">
        <f>+měření!E8</f>
        <v>M</v>
      </c>
      <c r="H32" s="5" t="str">
        <f>+měření!F8</f>
        <v>Petřvald</v>
      </c>
      <c r="I32" s="42">
        <f>+měření!G8</f>
        <v>0.0028422453703703704</v>
      </c>
      <c r="N32" s="14"/>
      <c r="O32" s="14"/>
      <c r="P32" s="14"/>
      <c r="Q32" s="14"/>
      <c r="R32" s="14"/>
      <c r="S32" s="14"/>
    </row>
    <row r="33" spans="1:19" ht="15">
      <c r="A33" s="5">
        <f t="shared" si="0"/>
        <v>31</v>
      </c>
      <c r="B33" s="62"/>
      <c r="C33" s="5">
        <f>+měření!A24</f>
        <v>28</v>
      </c>
      <c r="D33" s="27" t="str">
        <f>+měření!B24</f>
        <v>Radek</v>
      </c>
      <c r="E33" s="27" t="str">
        <f>+měření!C24</f>
        <v>Šmigura</v>
      </c>
      <c r="F33" s="5">
        <f>+měření!D24</f>
        <v>1991</v>
      </c>
      <c r="G33" s="5" t="str">
        <f>+měření!E24</f>
        <v>M</v>
      </c>
      <c r="H33" s="5" t="str">
        <f>+měření!F24</f>
        <v>Lubina-Drnholec</v>
      </c>
      <c r="I33" s="42">
        <f>+měření!G24</f>
        <v>0.0028564814814814815</v>
      </c>
      <c r="N33" s="14"/>
      <c r="O33" s="14"/>
      <c r="P33" s="14"/>
      <c r="Q33" s="14"/>
      <c r="R33" s="14"/>
      <c r="S33" s="14"/>
    </row>
    <row r="34" spans="1:19" ht="15">
      <c r="A34" s="5">
        <f t="shared" si="0"/>
        <v>32</v>
      </c>
      <c r="B34" s="62"/>
      <c r="C34" s="5">
        <f>+měření!A4</f>
        <v>2</v>
      </c>
      <c r="D34" s="27" t="str">
        <f>+měření!B4</f>
        <v>Přemysl</v>
      </c>
      <c r="E34" s="27" t="str">
        <f>+měření!C4</f>
        <v>Pařenica</v>
      </c>
      <c r="F34" s="5">
        <f>+měření!D4</f>
        <v>1989</v>
      </c>
      <c r="G34" s="5" t="str">
        <f>+měření!E4</f>
        <v>M</v>
      </c>
      <c r="H34" s="5" t="str">
        <f>+měření!F4</f>
        <v>Trnávka</v>
      </c>
      <c r="I34" s="42">
        <f>+měření!G4</f>
        <v>0.0029686342592592594</v>
      </c>
      <c r="N34" s="14"/>
      <c r="O34" s="14"/>
      <c r="P34" s="14"/>
      <c r="Q34" s="14"/>
      <c r="R34" s="14"/>
      <c r="S34" s="14"/>
    </row>
    <row r="35" spans="1:19" ht="15">
      <c r="A35" s="5">
        <f t="shared" si="0"/>
        <v>33</v>
      </c>
      <c r="B35" s="62"/>
      <c r="C35" s="5">
        <f>+měření!A31</f>
        <v>37</v>
      </c>
      <c r="D35" s="27" t="str">
        <f>+měření!B31</f>
        <v>Lukáš</v>
      </c>
      <c r="E35" s="27" t="str">
        <f>+měření!C31</f>
        <v>Čani</v>
      </c>
      <c r="F35" s="5">
        <f>+měření!D31</f>
        <v>1974</v>
      </c>
      <c r="G35" s="5" t="str">
        <f>+měření!E31</f>
        <v>M35</v>
      </c>
      <c r="H35" s="5" t="str">
        <f>+měření!F31</f>
        <v>Petřvald</v>
      </c>
      <c r="I35" s="42">
        <f>+měření!G31</f>
        <v>0.0030230324074074074</v>
      </c>
      <c r="N35" s="14"/>
      <c r="O35" s="14"/>
      <c r="P35" s="14"/>
      <c r="Q35" s="14"/>
      <c r="R35" s="14"/>
      <c r="S35" s="14"/>
    </row>
    <row r="36" spans="1:19" ht="15">
      <c r="A36" s="5">
        <f t="shared" si="0"/>
        <v>34</v>
      </c>
      <c r="B36" s="62"/>
      <c r="C36" s="5">
        <f>+měření!A32</f>
        <v>38</v>
      </c>
      <c r="D36" s="27" t="str">
        <f>+měření!B32</f>
        <v>Dominik</v>
      </c>
      <c r="E36" s="27" t="str">
        <f>+měření!C32</f>
        <v>Berka</v>
      </c>
      <c r="F36" s="5">
        <f>+měření!D32</f>
        <v>0</v>
      </c>
      <c r="G36" s="5" t="str">
        <f>+měření!E32</f>
        <v>M</v>
      </c>
      <c r="H36" s="5" t="str">
        <f>+měření!F32</f>
        <v>Petřvald</v>
      </c>
      <c r="I36" s="42">
        <f>+měření!G32</f>
        <v>0.0030923611111111113</v>
      </c>
      <c r="N36" s="14"/>
      <c r="O36" s="14"/>
      <c r="P36" s="14"/>
      <c r="Q36" s="14"/>
      <c r="R36" s="14"/>
      <c r="S36" s="14"/>
    </row>
    <row r="37" spans="1:19" ht="15">
      <c r="A37" s="5">
        <f t="shared" si="0"/>
        <v>35</v>
      </c>
      <c r="B37" s="62"/>
      <c r="C37" s="5">
        <f>+měření!A6</f>
        <v>4</v>
      </c>
      <c r="D37" s="27" t="str">
        <f>+měření!B6</f>
        <v>Láďa</v>
      </c>
      <c r="E37" s="27" t="str">
        <f>+měření!C6</f>
        <v>Rozehnal</v>
      </c>
      <c r="F37" s="5">
        <f>+měření!D6</f>
        <v>1996</v>
      </c>
      <c r="G37" s="5" t="str">
        <f>+měření!E6</f>
        <v>M</v>
      </c>
      <c r="H37" s="5" t="str">
        <f>+měření!F6</f>
        <v>Vyšní Lhoty</v>
      </c>
      <c r="I37" s="42">
        <f>+měření!G6</f>
        <v>0.003708333333333333</v>
      </c>
      <c r="N37" s="14"/>
      <c r="O37" s="14"/>
      <c r="P37" s="14"/>
      <c r="Q37" s="14"/>
      <c r="R37" s="14"/>
      <c r="S37" s="14"/>
    </row>
    <row r="38" spans="1:9" ht="15">
      <c r="A38" s="5">
        <f t="shared" si="0"/>
        <v>36</v>
      </c>
      <c r="B38" s="62"/>
      <c r="C38" s="5">
        <f>+měření!A16</f>
        <v>16</v>
      </c>
      <c r="D38" s="27" t="str">
        <f>+měření!B16</f>
        <v>Jarda</v>
      </c>
      <c r="E38" s="27" t="str">
        <f>+měření!C16</f>
        <v>Obsadný</v>
      </c>
      <c r="F38" s="5">
        <f>+měření!D16</f>
        <v>1966</v>
      </c>
      <c r="G38" s="5" t="str">
        <f>+měření!E16</f>
        <v>M45</v>
      </c>
      <c r="H38" s="5" t="str">
        <f>+měření!F16</f>
        <v>Kateřinice</v>
      </c>
      <c r="I38" s="42">
        <f>+měření!G16</f>
        <v>0.0037328703703703703</v>
      </c>
    </row>
    <row r="39" spans="1:9" ht="15">
      <c r="A39" s="5">
        <f t="shared" si="0"/>
        <v>37</v>
      </c>
      <c r="B39" s="62"/>
      <c r="C39" s="5">
        <f>+měření!A26</f>
        <v>31</v>
      </c>
      <c r="D39" s="27" t="str">
        <f>+měření!B26</f>
        <v>Roman </v>
      </c>
      <c r="E39" s="27" t="str">
        <f>+měření!C26</f>
        <v>Nováček</v>
      </c>
      <c r="F39" s="5">
        <f>+měření!D26</f>
        <v>1980</v>
      </c>
      <c r="G39" s="5" t="str">
        <f>+měření!E26</f>
        <v>M</v>
      </c>
      <c r="H39" s="5" t="str">
        <f>+měření!F26</f>
        <v>Petřvald</v>
      </c>
      <c r="I39" s="42">
        <f>+měření!G26</f>
        <v>0.004859259259259259</v>
      </c>
    </row>
    <row r="40" spans="1:9" ht="15">
      <c r="A40" s="5">
        <f t="shared" si="0"/>
        <v>38</v>
      </c>
      <c r="B40" s="62"/>
      <c r="C40" s="5">
        <f>+měření!A14</f>
        <v>13</v>
      </c>
      <c r="D40" s="27" t="str">
        <f>+měření!B14</f>
        <v>Jiří</v>
      </c>
      <c r="E40" s="27" t="str">
        <f>+měření!C14</f>
        <v>Pitel</v>
      </c>
      <c r="F40" s="5">
        <f>+měření!D14</f>
        <v>1996</v>
      </c>
      <c r="G40" s="5" t="str">
        <f>+měření!E14</f>
        <v>M</v>
      </c>
      <c r="H40" s="5" t="str">
        <f>+měření!F14</f>
        <v>Příbor</v>
      </c>
      <c r="I40" s="42">
        <f>+měření!G14</f>
        <v>0.005071643518518519</v>
      </c>
    </row>
  </sheetData>
  <sheetProtection selectLockedCells="1" selectUnlockedCells="1"/>
  <printOptions/>
  <pageMargins left="0.15763888888888888" right="0.15763888888888888" top="0.7881944444444444" bottom="0.7875" header="0.31527777777777777" footer="0.5118055555555555"/>
  <pageSetup fitToHeight="1" fitToWidth="1" horizontalDpi="300" verticalDpi="300" orientation="portrait" paperSize="9"/>
  <headerFooter alignWithMargins="0">
    <oddHeader>&amp;C&amp;"Calibri,Běžné"&amp;16Celkové výsledky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</dc:creator>
  <cp:keywords/>
  <dc:description/>
  <cp:lastModifiedBy>Fabi</cp:lastModifiedBy>
  <dcterms:created xsi:type="dcterms:W3CDTF">2014-07-12T16:13:31Z</dcterms:created>
  <dcterms:modified xsi:type="dcterms:W3CDTF">2014-07-12T16:13:40Z</dcterms:modified>
  <cp:category/>
  <cp:version/>
  <cp:contentType/>
  <cp:contentStatus/>
</cp:coreProperties>
</file>